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LETICIA\Desktop\"/>
    </mc:Choice>
  </mc:AlternateContent>
  <xr:revisionPtr revIDLastSave="0" documentId="13_ncr:1_{AC48E937-A895-4A4A-9633-24C698ABB2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ICIO" sheetId="1" r:id="rId1"/>
    <sheet name="RESUMEN" sheetId="2" r:id="rId2"/>
    <sheet name="RADIOGRAFÍA" sheetId="3" r:id="rId3"/>
    <sheet name="DISTRIBUCIÓN" sheetId="4" r:id="rId4"/>
    <sheet name="PROVISIONES Y COLCHÓN" sheetId="5" r:id="rId5"/>
    <sheet name="DEUDAS" sheetId="6" r:id="rId6"/>
    <sheet name="OBJETIVOS" sheetId="7" r:id="rId7"/>
    <sheet name="SEGUIMIENTO" sheetId="8" r:id="rId8"/>
  </sheets>
  <definedNames>
    <definedName name="Z_3A106F27_B31B_4BE6_B602_DC4664215C63_.wvu.FilterData" localSheetId="5" hidden="1">DEUDAS!$A$12:$J$32</definedName>
    <definedName name="Z_5DE9AD30_D6AB_4E06_9467_78E132199F5C_.wvu.FilterData" localSheetId="2" hidden="1">RADIOGRAFÍA!$A$17:$C$36</definedName>
    <definedName name="Z_913EBD6F_B319_4A81_A6D3_3B3C1D6C2B84_.wvu.FilterData" localSheetId="4" hidden="1">'PROVISIONES Y COLCHÓN'!$A$7:$I$26</definedName>
    <definedName name="Z_93FEA04F_6F77_47EF_A96F_AD35A898E054_.wvu.FilterData" localSheetId="7" hidden="1">SEGUIMIENTO!$A$24:$W$60</definedName>
    <definedName name="Z_9BA2196F_0614_4FD6_9C80_8066CFE87988_.wvu.FilterData" localSheetId="6" hidden="1">OBJETIVOS!$A$8:$K$27</definedName>
    <definedName name="Z_ED2B1BF6_2BD2_4798_B8E0_8D64E0EBA516_.wvu.FilterData" localSheetId="3" hidden="1">DISTRIBUCIÓN!$A$12:$Q$48</definedName>
  </definedNames>
  <calcPr calcId="191029"/>
  <customWorkbookViews>
    <customWorkbookView name="tblObjetivos filter view" guid="{9BA2196F-0614-4FD6-9C80-8066CFE87988}" maximized="1" windowWidth="0" windowHeight="0" activeSheetId="0"/>
    <customWorkbookView name="tblSeguimiento filter view" guid="{93FEA04F-6F77-47EF-A96F-AD35A898E054}" maximized="1" windowWidth="0" windowHeight="0" activeSheetId="0"/>
    <customWorkbookView name="tblActivos filter view" guid="{5DE9AD30-D6AB-4E06-9467-78E132199F5C}" maximized="1" windowWidth="0" windowHeight="0" activeSheetId="0"/>
    <customWorkbookView name="tblProvisiones filter view" guid="{913EBD6F-B319-4A81-A6D3-3B3C1D6C2B84}" maximized="1" windowWidth="0" windowHeight="0" activeSheetId="0"/>
    <customWorkbookView name="tblDeudas filter view" guid="{3A106F27-B31B-4BE6-B602-DC4664215C63}" maximized="1" windowWidth="0" windowHeight="0" activeSheetId="0"/>
    <customWorkbookView name="tblDistribucion filter view" guid="{ED2B1BF6-2BD2-4798-B8E0-8D64E0EBA516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60" i="8" l="1"/>
  <c r="U60" i="8"/>
  <c r="S60" i="8"/>
  <c r="V60" i="8" s="1"/>
  <c r="R60" i="8"/>
  <c r="T60" i="8" s="1"/>
  <c r="Q60" i="8"/>
  <c r="W59" i="8"/>
  <c r="U59" i="8"/>
  <c r="S59" i="8"/>
  <c r="V59" i="8" s="1"/>
  <c r="R59" i="8"/>
  <c r="T59" i="8" s="1"/>
  <c r="Q59" i="8"/>
  <c r="W58" i="8"/>
  <c r="U58" i="8"/>
  <c r="S58" i="8"/>
  <c r="V58" i="8" s="1"/>
  <c r="R58" i="8"/>
  <c r="T58" i="8" s="1"/>
  <c r="Q58" i="8"/>
  <c r="W57" i="8"/>
  <c r="U57" i="8"/>
  <c r="S57" i="8"/>
  <c r="V57" i="8" s="1"/>
  <c r="R57" i="8"/>
  <c r="T57" i="8" s="1"/>
  <c r="Q57" i="8"/>
  <c r="W56" i="8"/>
  <c r="U56" i="8"/>
  <c r="S56" i="8"/>
  <c r="V56" i="8" s="1"/>
  <c r="R56" i="8"/>
  <c r="T56" i="8" s="1"/>
  <c r="Q56" i="8"/>
  <c r="W55" i="8"/>
  <c r="U55" i="8"/>
  <c r="S55" i="8"/>
  <c r="V55" i="8" s="1"/>
  <c r="R55" i="8"/>
  <c r="T55" i="8" s="1"/>
  <c r="Q55" i="8"/>
  <c r="W54" i="8"/>
  <c r="U54" i="8"/>
  <c r="S54" i="8"/>
  <c r="V54" i="8" s="1"/>
  <c r="R54" i="8"/>
  <c r="T54" i="8" s="1"/>
  <c r="Q54" i="8"/>
  <c r="W53" i="8"/>
  <c r="U53" i="8"/>
  <c r="S53" i="8"/>
  <c r="V53" i="8" s="1"/>
  <c r="R53" i="8"/>
  <c r="T53" i="8" s="1"/>
  <c r="Q53" i="8"/>
  <c r="W52" i="8"/>
  <c r="U52" i="8"/>
  <c r="S52" i="8"/>
  <c r="R52" i="8"/>
  <c r="Q52" i="8"/>
  <c r="W51" i="8"/>
  <c r="U51" i="8"/>
  <c r="S51" i="8"/>
  <c r="R51" i="8"/>
  <c r="Q51" i="8"/>
  <c r="W50" i="8"/>
  <c r="U50" i="8"/>
  <c r="S50" i="8"/>
  <c r="R50" i="8"/>
  <c r="Q50" i="8"/>
  <c r="W49" i="8"/>
  <c r="U49" i="8"/>
  <c r="S49" i="8"/>
  <c r="R49" i="8"/>
  <c r="Q49" i="8"/>
  <c r="W48" i="8"/>
  <c r="U48" i="8"/>
  <c r="S48" i="8"/>
  <c r="R48" i="8"/>
  <c r="Q48" i="8"/>
  <c r="W47" i="8"/>
  <c r="U47" i="8"/>
  <c r="S47" i="8"/>
  <c r="R47" i="8"/>
  <c r="Q47" i="8"/>
  <c r="W46" i="8"/>
  <c r="U46" i="8"/>
  <c r="S46" i="8"/>
  <c r="R46" i="8"/>
  <c r="Q46" i="8"/>
  <c r="W45" i="8"/>
  <c r="U45" i="8"/>
  <c r="S45" i="8"/>
  <c r="R45" i="8"/>
  <c r="Q45" i="8"/>
  <c r="W44" i="8"/>
  <c r="U44" i="8"/>
  <c r="S44" i="8"/>
  <c r="R44" i="8"/>
  <c r="Q44" i="8"/>
  <c r="W43" i="8"/>
  <c r="U43" i="8"/>
  <c r="S43" i="8"/>
  <c r="R43" i="8"/>
  <c r="Q43" i="8"/>
  <c r="W42" i="8"/>
  <c r="U42" i="8"/>
  <c r="S42" i="8"/>
  <c r="R42" i="8"/>
  <c r="Q42" i="8"/>
  <c r="W41" i="8"/>
  <c r="U41" i="8"/>
  <c r="S41" i="8"/>
  <c r="R41" i="8"/>
  <c r="Q41" i="8"/>
  <c r="W40" i="8"/>
  <c r="U40" i="8"/>
  <c r="S40" i="8"/>
  <c r="R40" i="8"/>
  <c r="Q40" i="8"/>
  <c r="W39" i="8"/>
  <c r="U39" i="8"/>
  <c r="S39" i="8"/>
  <c r="R39" i="8"/>
  <c r="Q39" i="8"/>
  <c r="W38" i="8"/>
  <c r="U38" i="8"/>
  <c r="S38" i="8"/>
  <c r="R38" i="8"/>
  <c r="Q38" i="8"/>
  <c r="W37" i="8"/>
  <c r="U37" i="8"/>
  <c r="S37" i="8"/>
  <c r="R37" i="8"/>
  <c r="Q37" i="8"/>
  <c r="W36" i="8"/>
  <c r="U36" i="8"/>
  <c r="S36" i="8"/>
  <c r="R36" i="8"/>
  <c r="Q36" i="8"/>
  <c r="W35" i="8"/>
  <c r="U35" i="8"/>
  <c r="S35" i="8"/>
  <c r="R35" i="8"/>
  <c r="Q35" i="8"/>
  <c r="W34" i="8"/>
  <c r="U34" i="8"/>
  <c r="S34" i="8"/>
  <c r="R34" i="8"/>
  <c r="Q34" i="8"/>
  <c r="W33" i="8"/>
  <c r="U33" i="8"/>
  <c r="S33" i="8"/>
  <c r="R33" i="8"/>
  <c r="Q33" i="8"/>
  <c r="W32" i="8"/>
  <c r="U32" i="8"/>
  <c r="S32" i="8"/>
  <c r="R32" i="8"/>
  <c r="Q32" i="8"/>
  <c r="W31" i="8"/>
  <c r="U31" i="8"/>
  <c r="S31" i="8"/>
  <c r="R31" i="8"/>
  <c r="Q31" i="8"/>
  <c r="W30" i="8"/>
  <c r="U30" i="8"/>
  <c r="S30" i="8"/>
  <c r="R30" i="8"/>
  <c r="Q30" i="8"/>
  <c r="W29" i="8"/>
  <c r="U29" i="8"/>
  <c r="S29" i="8"/>
  <c r="R29" i="8"/>
  <c r="Q29" i="8"/>
  <c r="W28" i="8"/>
  <c r="U28" i="8"/>
  <c r="S28" i="8"/>
  <c r="R28" i="8"/>
  <c r="Q28" i="8"/>
  <c r="W27" i="8"/>
  <c r="U27" i="8"/>
  <c r="S27" i="8"/>
  <c r="R27" i="8"/>
  <c r="Q27" i="8"/>
  <c r="W26" i="8"/>
  <c r="U26" i="8"/>
  <c r="S26" i="8"/>
  <c r="R26" i="8"/>
  <c r="Q26" i="8"/>
  <c r="W25" i="8"/>
  <c r="U25" i="8"/>
  <c r="S25" i="8"/>
  <c r="R25" i="8"/>
  <c r="Q25" i="8"/>
  <c r="C20" i="8"/>
  <c r="B20" i="8"/>
  <c r="D20" i="8" s="1"/>
  <c r="C19" i="8"/>
  <c r="B19" i="8"/>
  <c r="D19" i="8" s="1"/>
  <c r="C18" i="8"/>
  <c r="B18" i="8"/>
  <c r="D18" i="8" s="1"/>
  <c r="C17" i="8"/>
  <c r="B17" i="8"/>
  <c r="D17" i="8" s="1"/>
  <c r="C16" i="8"/>
  <c r="B16" i="8"/>
  <c r="D16" i="8" s="1"/>
  <c r="C15" i="8"/>
  <c r="B15" i="8"/>
  <c r="D15" i="8" s="1"/>
  <c r="C14" i="8"/>
  <c r="B14" i="8"/>
  <c r="D14" i="8" s="1"/>
  <c r="C13" i="8"/>
  <c r="B13" i="8"/>
  <c r="D13" i="8" s="1"/>
  <c r="C12" i="8"/>
  <c r="B12" i="8"/>
  <c r="D12" i="8" s="1"/>
  <c r="C11" i="8"/>
  <c r="B11" i="8"/>
  <c r="D11" i="8" s="1"/>
  <c r="C10" i="8"/>
  <c r="B10" i="8"/>
  <c r="D10" i="8" s="1"/>
  <c r="C9" i="8"/>
  <c r="B9" i="8"/>
  <c r="D9" i="8" s="1"/>
  <c r="A1" i="8"/>
  <c r="F31" i="7"/>
  <c r="D31" i="7"/>
  <c r="B31" i="7"/>
  <c r="K27" i="7"/>
  <c r="G27" i="7"/>
  <c r="H27" i="7" s="1"/>
  <c r="I27" i="7" s="1"/>
  <c r="J27" i="7" s="1"/>
  <c r="K26" i="7"/>
  <c r="G26" i="7"/>
  <c r="H26" i="7" s="1"/>
  <c r="I26" i="7" s="1"/>
  <c r="J26" i="7" s="1"/>
  <c r="K25" i="7"/>
  <c r="G25" i="7"/>
  <c r="H25" i="7" s="1"/>
  <c r="I25" i="7" s="1"/>
  <c r="J25" i="7" s="1"/>
  <c r="K24" i="7"/>
  <c r="G24" i="7"/>
  <c r="H24" i="7" s="1"/>
  <c r="I24" i="7" s="1"/>
  <c r="J24" i="7" s="1"/>
  <c r="K23" i="7"/>
  <c r="G23" i="7"/>
  <c r="H23" i="7" s="1"/>
  <c r="I23" i="7" s="1"/>
  <c r="J23" i="7" s="1"/>
  <c r="K22" i="7"/>
  <c r="G22" i="7"/>
  <c r="H22" i="7" s="1"/>
  <c r="I22" i="7" s="1"/>
  <c r="J22" i="7" s="1"/>
  <c r="K21" i="7"/>
  <c r="G21" i="7"/>
  <c r="H21" i="7" s="1"/>
  <c r="I21" i="7" s="1"/>
  <c r="J21" i="7" s="1"/>
  <c r="K20" i="7"/>
  <c r="G20" i="7"/>
  <c r="H20" i="7" s="1"/>
  <c r="I20" i="7" s="1"/>
  <c r="J20" i="7" s="1"/>
  <c r="K19" i="7"/>
  <c r="G19" i="7"/>
  <c r="H19" i="7" s="1"/>
  <c r="I19" i="7" s="1"/>
  <c r="J19" i="7" s="1"/>
  <c r="K18" i="7"/>
  <c r="G18" i="7"/>
  <c r="H18" i="7" s="1"/>
  <c r="I18" i="7" s="1"/>
  <c r="J18" i="7" s="1"/>
  <c r="K17" i="7"/>
  <c r="G17" i="7"/>
  <c r="H17" i="7" s="1"/>
  <c r="I17" i="7" s="1"/>
  <c r="J17" i="7" s="1"/>
  <c r="K16" i="7"/>
  <c r="G16" i="7"/>
  <c r="H16" i="7" s="1"/>
  <c r="I16" i="7" s="1"/>
  <c r="J16" i="7" s="1"/>
  <c r="K15" i="7"/>
  <c r="G15" i="7"/>
  <c r="H15" i="7" s="1"/>
  <c r="I15" i="7" s="1"/>
  <c r="J15" i="7" s="1"/>
  <c r="K14" i="7"/>
  <c r="G14" i="7"/>
  <c r="H14" i="7" s="1"/>
  <c r="I14" i="7" s="1"/>
  <c r="J14" i="7" s="1"/>
  <c r="K13" i="7"/>
  <c r="G13" i="7"/>
  <c r="H13" i="7" s="1"/>
  <c r="I13" i="7" s="1"/>
  <c r="J13" i="7" s="1"/>
  <c r="K12" i="7"/>
  <c r="G12" i="7"/>
  <c r="H12" i="7" s="1"/>
  <c r="I12" i="7" s="1"/>
  <c r="J12" i="7" s="1"/>
  <c r="K11" i="7"/>
  <c r="G11" i="7"/>
  <c r="H11" i="7" s="1"/>
  <c r="I11" i="7" s="1"/>
  <c r="J11" i="7" s="1"/>
  <c r="K10" i="7"/>
  <c r="G10" i="7"/>
  <c r="H10" i="7" s="1"/>
  <c r="I10" i="7" s="1"/>
  <c r="J10" i="7" s="1"/>
  <c r="K9" i="7"/>
  <c r="G9" i="7"/>
  <c r="H9" i="7" s="1"/>
  <c r="I9" i="7" s="1"/>
  <c r="J9" i="7" s="1"/>
  <c r="B5" i="7"/>
  <c r="A1" i="7"/>
  <c r="A34" i="6"/>
  <c r="H9" i="6"/>
  <c r="E9" i="6"/>
  <c r="K9" i="6" s="1"/>
  <c r="A14" i="2" s="1"/>
  <c r="B9" i="6"/>
  <c r="A1" i="6"/>
  <c r="A40" i="5"/>
  <c r="G34" i="5"/>
  <c r="H29" i="5"/>
  <c r="F29" i="5"/>
  <c r="D29" i="5"/>
  <c r="B29" i="5"/>
  <c r="I26" i="5"/>
  <c r="F26" i="5"/>
  <c r="D26" i="5"/>
  <c r="I25" i="5"/>
  <c r="F25" i="5"/>
  <c r="D25" i="5"/>
  <c r="I24" i="5"/>
  <c r="F24" i="5"/>
  <c r="D24" i="5"/>
  <c r="I23" i="5"/>
  <c r="F23" i="5"/>
  <c r="D23" i="5"/>
  <c r="I22" i="5"/>
  <c r="F22" i="5"/>
  <c r="D22" i="5"/>
  <c r="I21" i="5"/>
  <c r="F21" i="5"/>
  <c r="D21" i="5"/>
  <c r="I20" i="5"/>
  <c r="F20" i="5"/>
  <c r="D20" i="5"/>
  <c r="I19" i="5"/>
  <c r="F19" i="5"/>
  <c r="D19" i="5"/>
  <c r="I18" i="5"/>
  <c r="F18" i="5"/>
  <c r="D18" i="5"/>
  <c r="I17" i="5"/>
  <c r="F17" i="5"/>
  <c r="D17" i="5"/>
  <c r="I16" i="5"/>
  <c r="F16" i="5"/>
  <c r="D16" i="5"/>
  <c r="I15" i="5"/>
  <c r="F15" i="5"/>
  <c r="D15" i="5"/>
  <c r="I14" i="5"/>
  <c r="F14" i="5"/>
  <c r="D14" i="5"/>
  <c r="I13" i="5"/>
  <c r="F13" i="5"/>
  <c r="D13" i="5"/>
  <c r="I12" i="5"/>
  <c r="F12" i="5"/>
  <c r="D12" i="5"/>
  <c r="I11" i="5"/>
  <c r="F11" i="5"/>
  <c r="D11" i="5"/>
  <c r="I10" i="5"/>
  <c r="F10" i="5"/>
  <c r="D10" i="5"/>
  <c r="I9" i="5"/>
  <c r="F9" i="5"/>
  <c r="D9" i="5"/>
  <c r="I8" i="5"/>
  <c r="F8" i="5"/>
  <c r="D8" i="5"/>
  <c r="A1" i="5"/>
  <c r="Q48" i="4"/>
  <c r="O48" i="4"/>
  <c r="I48" i="4"/>
  <c r="P48" i="4" s="1"/>
  <c r="H48" i="4"/>
  <c r="Q47" i="4"/>
  <c r="O47" i="4"/>
  <c r="I47" i="4"/>
  <c r="P47" i="4" s="1"/>
  <c r="H47" i="4"/>
  <c r="Q46" i="4"/>
  <c r="O46" i="4"/>
  <c r="I46" i="4"/>
  <c r="P46" i="4" s="1"/>
  <c r="H46" i="4"/>
  <c r="Q45" i="4"/>
  <c r="O45" i="4"/>
  <c r="I45" i="4"/>
  <c r="P45" i="4" s="1"/>
  <c r="H45" i="4"/>
  <c r="Q44" i="4"/>
  <c r="O44" i="4"/>
  <c r="I44" i="4"/>
  <c r="P44" i="4" s="1"/>
  <c r="H44" i="4"/>
  <c r="Q43" i="4"/>
  <c r="O43" i="4"/>
  <c r="I43" i="4"/>
  <c r="P43" i="4" s="1"/>
  <c r="H43" i="4"/>
  <c r="Q42" i="4"/>
  <c r="O42" i="4"/>
  <c r="I42" i="4"/>
  <c r="P42" i="4" s="1"/>
  <c r="H42" i="4"/>
  <c r="Q41" i="4"/>
  <c r="P41" i="4"/>
  <c r="O41" i="4"/>
  <c r="I41" i="4"/>
  <c r="H41" i="4"/>
  <c r="Q40" i="4"/>
  <c r="O40" i="4"/>
  <c r="I40" i="4"/>
  <c r="P40" i="4" s="1"/>
  <c r="H40" i="4"/>
  <c r="Q39" i="4"/>
  <c r="O39" i="4"/>
  <c r="I39" i="4"/>
  <c r="P39" i="4" s="1"/>
  <c r="H39" i="4"/>
  <c r="Q38" i="4"/>
  <c r="O38" i="4"/>
  <c r="I38" i="4"/>
  <c r="P38" i="4" s="1"/>
  <c r="H38" i="4"/>
  <c r="Q37" i="4"/>
  <c r="O37" i="4"/>
  <c r="I37" i="4"/>
  <c r="P37" i="4" s="1"/>
  <c r="H37" i="4"/>
  <c r="Q36" i="4"/>
  <c r="O36" i="4"/>
  <c r="I36" i="4"/>
  <c r="P36" i="4" s="1"/>
  <c r="H36" i="4"/>
  <c r="Q35" i="4"/>
  <c r="O35" i="4"/>
  <c r="I35" i="4"/>
  <c r="P35" i="4" s="1"/>
  <c r="H35" i="4"/>
  <c r="Q34" i="4"/>
  <c r="O34" i="4"/>
  <c r="I34" i="4"/>
  <c r="P34" i="4" s="1"/>
  <c r="H34" i="4"/>
  <c r="Q33" i="4"/>
  <c r="O33" i="4"/>
  <c r="I33" i="4"/>
  <c r="P33" i="4" s="1"/>
  <c r="H33" i="4"/>
  <c r="Q32" i="4"/>
  <c r="O32" i="4"/>
  <c r="I32" i="4"/>
  <c r="P32" i="4" s="1"/>
  <c r="H32" i="4"/>
  <c r="Q31" i="4"/>
  <c r="O31" i="4"/>
  <c r="I31" i="4"/>
  <c r="P31" i="4" s="1"/>
  <c r="H31" i="4"/>
  <c r="Q30" i="4"/>
  <c r="O30" i="4"/>
  <c r="I30" i="4"/>
  <c r="P30" i="4" s="1"/>
  <c r="H30" i="4"/>
  <c r="Q29" i="4"/>
  <c r="O29" i="4"/>
  <c r="I29" i="4"/>
  <c r="P29" i="4" s="1"/>
  <c r="H29" i="4"/>
  <c r="Q28" i="4"/>
  <c r="O28" i="4"/>
  <c r="I28" i="4"/>
  <c r="P28" i="4" s="1"/>
  <c r="H28" i="4"/>
  <c r="Q27" i="4"/>
  <c r="O27" i="4"/>
  <c r="I27" i="4"/>
  <c r="P27" i="4" s="1"/>
  <c r="H27" i="4"/>
  <c r="Q26" i="4"/>
  <c r="O26" i="4"/>
  <c r="I26" i="4"/>
  <c r="P26" i="4" s="1"/>
  <c r="H26" i="4"/>
  <c r="Q25" i="4"/>
  <c r="O25" i="4"/>
  <c r="I25" i="4"/>
  <c r="P25" i="4" s="1"/>
  <c r="H25" i="4"/>
  <c r="Q24" i="4"/>
  <c r="O24" i="4"/>
  <c r="I24" i="4"/>
  <c r="P24" i="4" s="1"/>
  <c r="H24" i="4"/>
  <c r="Q23" i="4"/>
  <c r="O23" i="4"/>
  <c r="I23" i="4"/>
  <c r="P23" i="4" s="1"/>
  <c r="H23" i="4"/>
  <c r="Q22" i="4"/>
  <c r="O22" i="4"/>
  <c r="I22" i="4"/>
  <c r="P22" i="4" s="1"/>
  <c r="H22" i="4"/>
  <c r="Q21" i="4"/>
  <c r="O21" i="4"/>
  <c r="I21" i="4"/>
  <c r="P21" i="4" s="1"/>
  <c r="H21" i="4"/>
  <c r="Q20" i="4"/>
  <c r="O20" i="4"/>
  <c r="I20" i="4"/>
  <c r="P20" i="4" s="1"/>
  <c r="H20" i="4"/>
  <c r="Q19" i="4"/>
  <c r="O19" i="4"/>
  <c r="I19" i="4"/>
  <c r="P19" i="4" s="1"/>
  <c r="H19" i="4"/>
  <c r="Q18" i="4"/>
  <c r="O18" i="4"/>
  <c r="I18" i="4"/>
  <c r="P18" i="4" s="1"/>
  <c r="H18" i="4"/>
  <c r="Q17" i="4"/>
  <c r="O17" i="4"/>
  <c r="I17" i="4"/>
  <c r="P17" i="4" s="1"/>
  <c r="H17" i="4"/>
  <c r="Q16" i="4"/>
  <c r="O16" i="4"/>
  <c r="I16" i="4"/>
  <c r="P16" i="4" s="1"/>
  <c r="H16" i="4"/>
  <c r="Q15" i="4"/>
  <c r="O15" i="4"/>
  <c r="I15" i="4"/>
  <c r="P15" i="4" s="1"/>
  <c r="H15" i="4"/>
  <c r="Q14" i="4"/>
  <c r="O14" i="4"/>
  <c r="I14" i="4"/>
  <c r="P14" i="4" s="1"/>
  <c r="H14" i="4"/>
  <c r="Q13" i="4"/>
  <c r="O13" i="4"/>
  <c r="I13" i="4"/>
  <c r="P13" i="4" s="1"/>
  <c r="H13" i="4"/>
  <c r="H6" i="4"/>
  <c r="F6" i="4"/>
  <c r="D6" i="4"/>
  <c r="B6" i="4"/>
  <c r="A1" i="4"/>
  <c r="C13" i="3"/>
  <c r="F14" i="3" s="1"/>
  <c r="H10" i="3"/>
  <c r="H8" i="3"/>
  <c r="H12" i="3" s="1"/>
  <c r="I8" i="2" s="1"/>
  <c r="H6" i="3"/>
  <c r="A1" i="3"/>
  <c r="AB124" i="2"/>
  <c r="AA124" i="2"/>
  <c r="Z124" i="2"/>
  <c r="Y124" i="2"/>
  <c r="X124" i="2"/>
  <c r="W124" i="2"/>
  <c r="V124" i="2"/>
  <c r="U124" i="2"/>
  <c r="T124" i="2"/>
  <c r="S124" i="2"/>
  <c r="R124" i="2"/>
  <c r="AB123" i="2"/>
  <c r="AA123" i="2"/>
  <c r="Z123" i="2"/>
  <c r="Y123" i="2"/>
  <c r="X123" i="2"/>
  <c r="W123" i="2"/>
  <c r="V123" i="2"/>
  <c r="U123" i="2"/>
  <c r="T123" i="2"/>
  <c r="S123" i="2"/>
  <c r="R123" i="2"/>
  <c r="AB122" i="2"/>
  <c r="AA122" i="2"/>
  <c r="Z122" i="2"/>
  <c r="Y122" i="2"/>
  <c r="X122" i="2"/>
  <c r="W122" i="2"/>
  <c r="V122" i="2"/>
  <c r="U122" i="2"/>
  <c r="T122" i="2"/>
  <c r="S122" i="2"/>
  <c r="R122" i="2"/>
  <c r="AB121" i="2"/>
  <c r="AA121" i="2"/>
  <c r="Z121" i="2"/>
  <c r="Y121" i="2"/>
  <c r="X121" i="2"/>
  <c r="W121" i="2"/>
  <c r="V121" i="2"/>
  <c r="U121" i="2"/>
  <c r="T121" i="2"/>
  <c r="S121" i="2"/>
  <c r="R121" i="2"/>
  <c r="AB120" i="2"/>
  <c r="AA120" i="2"/>
  <c r="Z120" i="2"/>
  <c r="Y120" i="2"/>
  <c r="X120" i="2"/>
  <c r="W120" i="2"/>
  <c r="V120" i="2"/>
  <c r="U120" i="2"/>
  <c r="T120" i="2"/>
  <c r="S120" i="2"/>
  <c r="R120" i="2"/>
  <c r="AB119" i="2"/>
  <c r="AA119" i="2"/>
  <c r="Z119" i="2"/>
  <c r="Y119" i="2"/>
  <c r="X119" i="2"/>
  <c r="W119" i="2"/>
  <c r="V119" i="2"/>
  <c r="U119" i="2"/>
  <c r="T119" i="2"/>
  <c r="S119" i="2"/>
  <c r="R119" i="2"/>
  <c r="AB118" i="2"/>
  <c r="AA118" i="2"/>
  <c r="Z118" i="2"/>
  <c r="Y118" i="2"/>
  <c r="X118" i="2"/>
  <c r="W118" i="2"/>
  <c r="V118" i="2"/>
  <c r="U118" i="2"/>
  <c r="T118" i="2"/>
  <c r="S118" i="2"/>
  <c r="R118" i="2"/>
  <c r="AB117" i="2"/>
  <c r="AA117" i="2"/>
  <c r="Z117" i="2"/>
  <c r="Y117" i="2"/>
  <c r="X117" i="2"/>
  <c r="W117" i="2"/>
  <c r="V117" i="2"/>
  <c r="U117" i="2"/>
  <c r="T117" i="2"/>
  <c r="S117" i="2"/>
  <c r="R117" i="2"/>
  <c r="AB116" i="2"/>
  <c r="AA116" i="2"/>
  <c r="Z116" i="2"/>
  <c r="Y116" i="2"/>
  <c r="X116" i="2"/>
  <c r="W116" i="2"/>
  <c r="V116" i="2"/>
  <c r="U116" i="2"/>
  <c r="T116" i="2"/>
  <c r="S116" i="2"/>
  <c r="R116" i="2"/>
  <c r="AB115" i="2"/>
  <c r="AA115" i="2"/>
  <c r="Z115" i="2"/>
  <c r="Y115" i="2"/>
  <c r="X115" i="2"/>
  <c r="W115" i="2"/>
  <c r="V115" i="2"/>
  <c r="U115" i="2"/>
  <c r="T115" i="2"/>
  <c r="S115" i="2"/>
  <c r="R115" i="2"/>
  <c r="AB114" i="2"/>
  <c r="AA114" i="2"/>
  <c r="Z114" i="2"/>
  <c r="Y114" i="2"/>
  <c r="X114" i="2"/>
  <c r="W114" i="2"/>
  <c r="V114" i="2"/>
  <c r="U114" i="2"/>
  <c r="T114" i="2"/>
  <c r="S114" i="2"/>
  <c r="R114" i="2"/>
  <c r="AB113" i="2"/>
  <c r="AA113" i="2"/>
  <c r="Z113" i="2"/>
  <c r="Y113" i="2"/>
  <c r="X113" i="2"/>
  <c r="W113" i="2"/>
  <c r="V113" i="2"/>
  <c r="U113" i="2"/>
  <c r="T113" i="2"/>
  <c r="S113" i="2"/>
  <c r="R113" i="2"/>
  <c r="AB112" i="2"/>
  <c r="AA112" i="2"/>
  <c r="Z112" i="2"/>
  <c r="Y112" i="2"/>
  <c r="X112" i="2"/>
  <c r="W112" i="2"/>
  <c r="V112" i="2"/>
  <c r="U112" i="2"/>
  <c r="T112" i="2"/>
  <c r="S112" i="2"/>
  <c r="R112" i="2"/>
  <c r="AB111" i="2"/>
  <c r="AA111" i="2"/>
  <c r="Z111" i="2"/>
  <c r="Y111" i="2"/>
  <c r="X111" i="2"/>
  <c r="W111" i="2"/>
  <c r="V111" i="2"/>
  <c r="U111" i="2"/>
  <c r="T111" i="2"/>
  <c r="S111" i="2"/>
  <c r="R111" i="2"/>
  <c r="AB110" i="2"/>
  <c r="AA110" i="2"/>
  <c r="Z110" i="2"/>
  <c r="Y110" i="2"/>
  <c r="X110" i="2"/>
  <c r="W110" i="2"/>
  <c r="V110" i="2"/>
  <c r="U110" i="2"/>
  <c r="T110" i="2"/>
  <c r="S110" i="2"/>
  <c r="R110" i="2"/>
  <c r="AB109" i="2"/>
  <c r="AA109" i="2"/>
  <c r="Z109" i="2"/>
  <c r="Y109" i="2"/>
  <c r="X109" i="2"/>
  <c r="W109" i="2"/>
  <c r="V109" i="2"/>
  <c r="U109" i="2"/>
  <c r="T109" i="2"/>
  <c r="S109" i="2"/>
  <c r="R109" i="2"/>
  <c r="AB108" i="2"/>
  <c r="AA108" i="2"/>
  <c r="Z108" i="2"/>
  <c r="Y108" i="2"/>
  <c r="X108" i="2"/>
  <c r="W108" i="2"/>
  <c r="V108" i="2"/>
  <c r="U108" i="2"/>
  <c r="T108" i="2"/>
  <c r="S108" i="2"/>
  <c r="R108" i="2"/>
  <c r="AB107" i="2"/>
  <c r="AA107" i="2"/>
  <c r="Z107" i="2"/>
  <c r="Y107" i="2"/>
  <c r="X107" i="2"/>
  <c r="W107" i="2"/>
  <c r="V107" i="2"/>
  <c r="U107" i="2"/>
  <c r="T107" i="2"/>
  <c r="S107" i="2"/>
  <c r="R107" i="2"/>
  <c r="AB106" i="2"/>
  <c r="AA106" i="2"/>
  <c r="Z106" i="2"/>
  <c r="Y106" i="2"/>
  <c r="X106" i="2"/>
  <c r="W106" i="2"/>
  <c r="V106" i="2"/>
  <c r="U106" i="2"/>
  <c r="T106" i="2"/>
  <c r="S106" i="2"/>
  <c r="R106" i="2"/>
  <c r="AB105" i="2"/>
  <c r="AA105" i="2"/>
  <c r="Z105" i="2"/>
  <c r="Y105" i="2"/>
  <c r="X105" i="2"/>
  <c r="W105" i="2"/>
  <c r="V105" i="2"/>
  <c r="U105" i="2"/>
  <c r="T105" i="2"/>
  <c r="S105" i="2"/>
  <c r="R105" i="2"/>
  <c r="AB104" i="2"/>
  <c r="AA104" i="2"/>
  <c r="Z104" i="2"/>
  <c r="Y104" i="2"/>
  <c r="X104" i="2"/>
  <c r="W104" i="2"/>
  <c r="V104" i="2"/>
  <c r="U104" i="2"/>
  <c r="T104" i="2"/>
  <c r="S104" i="2"/>
  <c r="R104" i="2"/>
  <c r="AB103" i="2"/>
  <c r="AA103" i="2"/>
  <c r="Z103" i="2"/>
  <c r="Y103" i="2"/>
  <c r="X103" i="2"/>
  <c r="W103" i="2"/>
  <c r="V103" i="2"/>
  <c r="U103" i="2"/>
  <c r="T103" i="2"/>
  <c r="S103" i="2"/>
  <c r="R103" i="2"/>
  <c r="AB102" i="2"/>
  <c r="AA102" i="2"/>
  <c r="Z102" i="2"/>
  <c r="Y102" i="2"/>
  <c r="X102" i="2"/>
  <c r="W102" i="2"/>
  <c r="V102" i="2"/>
  <c r="U102" i="2"/>
  <c r="T102" i="2"/>
  <c r="S102" i="2"/>
  <c r="R102" i="2"/>
  <c r="AB101" i="2"/>
  <c r="AA101" i="2"/>
  <c r="Z101" i="2"/>
  <c r="Y101" i="2"/>
  <c r="X101" i="2"/>
  <c r="W101" i="2"/>
  <c r="V101" i="2"/>
  <c r="U101" i="2"/>
  <c r="T101" i="2"/>
  <c r="S101" i="2"/>
  <c r="R101" i="2"/>
  <c r="AB100" i="2"/>
  <c r="AA100" i="2"/>
  <c r="Z100" i="2"/>
  <c r="Y100" i="2"/>
  <c r="X100" i="2"/>
  <c r="W100" i="2"/>
  <c r="V100" i="2"/>
  <c r="U100" i="2"/>
  <c r="T100" i="2"/>
  <c r="S100" i="2"/>
  <c r="R100" i="2"/>
  <c r="AB99" i="2"/>
  <c r="AA99" i="2"/>
  <c r="Z99" i="2"/>
  <c r="Y99" i="2"/>
  <c r="X99" i="2"/>
  <c r="W99" i="2"/>
  <c r="V99" i="2"/>
  <c r="U99" i="2"/>
  <c r="T99" i="2"/>
  <c r="S99" i="2"/>
  <c r="R99" i="2"/>
  <c r="AB98" i="2"/>
  <c r="AA98" i="2"/>
  <c r="Z98" i="2"/>
  <c r="Y98" i="2"/>
  <c r="X98" i="2"/>
  <c r="W98" i="2"/>
  <c r="V98" i="2"/>
  <c r="U98" i="2"/>
  <c r="T98" i="2"/>
  <c r="S98" i="2"/>
  <c r="R98" i="2"/>
  <c r="AB97" i="2"/>
  <c r="AA97" i="2"/>
  <c r="Z97" i="2"/>
  <c r="Y97" i="2"/>
  <c r="X97" i="2"/>
  <c r="W97" i="2"/>
  <c r="V97" i="2"/>
  <c r="U97" i="2"/>
  <c r="T97" i="2"/>
  <c r="S97" i="2"/>
  <c r="R97" i="2"/>
  <c r="AB96" i="2"/>
  <c r="AA96" i="2"/>
  <c r="Z96" i="2"/>
  <c r="Y96" i="2"/>
  <c r="X96" i="2"/>
  <c r="W96" i="2"/>
  <c r="V96" i="2"/>
  <c r="U96" i="2"/>
  <c r="T96" i="2"/>
  <c r="S96" i="2"/>
  <c r="R96" i="2"/>
  <c r="AB95" i="2"/>
  <c r="AA95" i="2"/>
  <c r="Z95" i="2"/>
  <c r="Y95" i="2"/>
  <c r="X95" i="2"/>
  <c r="W95" i="2"/>
  <c r="V95" i="2"/>
  <c r="U95" i="2"/>
  <c r="T95" i="2"/>
  <c r="S95" i="2"/>
  <c r="R95" i="2"/>
  <c r="AB94" i="2"/>
  <c r="AA94" i="2"/>
  <c r="Z94" i="2"/>
  <c r="Y94" i="2"/>
  <c r="X94" i="2"/>
  <c r="W94" i="2"/>
  <c r="V94" i="2"/>
  <c r="U94" i="2"/>
  <c r="T94" i="2"/>
  <c r="S94" i="2"/>
  <c r="R94" i="2"/>
  <c r="AB93" i="2"/>
  <c r="AA93" i="2"/>
  <c r="Z93" i="2"/>
  <c r="Y93" i="2"/>
  <c r="X93" i="2"/>
  <c r="W93" i="2"/>
  <c r="V93" i="2"/>
  <c r="U93" i="2"/>
  <c r="T93" i="2"/>
  <c r="S93" i="2"/>
  <c r="R93" i="2"/>
  <c r="AB92" i="2"/>
  <c r="AA92" i="2"/>
  <c r="Z92" i="2"/>
  <c r="Y92" i="2"/>
  <c r="X92" i="2"/>
  <c r="W92" i="2"/>
  <c r="V92" i="2"/>
  <c r="U92" i="2"/>
  <c r="T92" i="2"/>
  <c r="S92" i="2"/>
  <c r="R92" i="2"/>
  <c r="AB91" i="2"/>
  <c r="AA91" i="2"/>
  <c r="Z91" i="2"/>
  <c r="Y91" i="2"/>
  <c r="X91" i="2"/>
  <c r="W91" i="2"/>
  <c r="V91" i="2"/>
  <c r="U91" i="2"/>
  <c r="T91" i="2"/>
  <c r="S91" i="2"/>
  <c r="R91" i="2"/>
  <c r="AB90" i="2"/>
  <c r="AA90" i="2"/>
  <c r="Z90" i="2"/>
  <c r="Y90" i="2"/>
  <c r="X90" i="2"/>
  <c r="W90" i="2"/>
  <c r="V90" i="2"/>
  <c r="U90" i="2"/>
  <c r="T90" i="2"/>
  <c r="S90" i="2"/>
  <c r="R90" i="2"/>
  <c r="AB89" i="2"/>
  <c r="AA89" i="2"/>
  <c r="Z89" i="2"/>
  <c r="Y89" i="2"/>
  <c r="X89" i="2"/>
  <c r="W89" i="2"/>
  <c r="V89" i="2"/>
  <c r="U89" i="2"/>
  <c r="T89" i="2"/>
  <c r="S89" i="2"/>
  <c r="R89" i="2"/>
  <c r="AB88" i="2"/>
  <c r="AA88" i="2"/>
  <c r="Z88" i="2"/>
  <c r="Y88" i="2"/>
  <c r="X88" i="2"/>
  <c r="W88" i="2"/>
  <c r="V88" i="2"/>
  <c r="U88" i="2"/>
  <c r="T88" i="2"/>
  <c r="S88" i="2"/>
  <c r="R88" i="2"/>
  <c r="AB87" i="2"/>
  <c r="AA87" i="2"/>
  <c r="Z87" i="2"/>
  <c r="Y87" i="2"/>
  <c r="X87" i="2"/>
  <c r="W87" i="2"/>
  <c r="V87" i="2"/>
  <c r="U87" i="2"/>
  <c r="T87" i="2"/>
  <c r="S87" i="2"/>
  <c r="R87" i="2"/>
  <c r="AB86" i="2"/>
  <c r="AA86" i="2"/>
  <c r="Z86" i="2"/>
  <c r="Y86" i="2"/>
  <c r="X86" i="2"/>
  <c r="W86" i="2"/>
  <c r="V86" i="2"/>
  <c r="U86" i="2"/>
  <c r="T86" i="2"/>
  <c r="S86" i="2"/>
  <c r="R86" i="2"/>
  <c r="AB85" i="2"/>
  <c r="AA85" i="2"/>
  <c r="Z85" i="2"/>
  <c r="Y85" i="2"/>
  <c r="X85" i="2"/>
  <c r="W85" i="2"/>
  <c r="V85" i="2"/>
  <c r="U85" i="2"/>
  <c r="T85" i="2"/>
  <c r="S85" i="2"/>
  <c r="R85" i="2"/>
  <c r="AB84" i="2"/>
  <c r="AA84" i="2"/>
  <c r="Z84" i="2"/>
  <c r="Y84" i="2"/>
  <c r="X84" i="2"/>
  <c r="W84" i="2"/>
  <c r="V84" i="2"/>
  <c r="U84" i="2"/>
  <c r="T84" i="2"/>
  <c r="S84" i="2"/>
  <c r="R84" i="2"/>
  <c r="AB83" i="2"/>
  <c r="AA83" i="2"/>
  <c r="Z83" i="2"/>
  <c r="Y83" i="2"/>
  <c r="X83" i="2"/>
  <c r="W83" i="2"/>
  <c r="V83" i="2"/>
  <c r="U83" i="2"/>
  <c r="T83" i="2"/>
  <c r="S83" i="2"/>
  <c r="R83" i="2"/>
  <c r="AB82" i="2"/>
  <c r="AA82" i="2"/>
  <c r="Z82" i="2"/>
  <c r="Y82" i="2"/>
  <c r="X82" i="2"/>
  <c r="W82" i="2"/>
  <c r="V82" i="2"/>
  <c r="U82" i="2"/>
  <c r="T82" i="2"/>
  <c r="S82" i="2"/>
  <c r="R82" i="2"/>
  <c r="AB81" i="2"/>
  <c r="AA81" i="2"/>
  <c r="Z81" i="2"/>
  <c r="Y81" i="2"/>
  <c r="X81" i="2"/>
  <c r="W81" i="2"/>
  <c r="V81" i="2"/>
  <c r="U81" i="2"/>
  <c r="T81" i="2"/>
  <c r="S81" i="2"/>
  <c r="R81" i="2"/>
  <c r="AB80" i="2"/>
  <c r="AA80" i="2"/>
  <c r="Z80" i="2"/>
  <c r="Y80" i="2"/>
  <c r="X80" i="2"/>
  <c r="W80" i="2"/>
  <c r="V80" i="2"/>
  <c r="U80" i="2"/>
  <c r="T80" i="2"/>
  <c r="S80" i="2"/>
  <c r="R80" i="2"/>
  <c r="AB79" i="2"/>
  <c r="AA79" i="2"/>
  <c r="Z79" i="2"/>
  <c r="Y79" i="2"/>
  <c r="X79" i="2"/>
  <c r="W79" i="2"/>
  <c r="V79" i="2"/>
  <c r="U79" i="2"/>
  <c r="T79" i="2"/>
  <c r="S79" i="2"/>
  <c r="R79" i="2"/>
  <c r="AB78" i="2"/>
  <c r="AA78" i="2"/>
  <c r="Z78" i="2"/>
  <c r="Y78" i="2"/>
  <c r="X78" i="2"/>
  <c r="W78" i="2"/>
  <c r="V78" i="2"/>
  <c r="U78" i="2"/>
  <c r="T78" i="2"/>
  <c r="S78" i="2"/>
  <c r="R78" i="2"/>
  <c r="AB77" i="2"/>
  <c r="AA77" i="2"/>
  <c r="Z77" i="2"/>
  <c r="Y77" i="2"/>
  <c r="X77" i="2"/>
  <c r="W77" i="2"/>
  <c r="V77" i="2"/>
  <c r="U77" i="2"/>
  <c r="T77" i="2"/>
  <c r="S77" i="2"/>
  <c r="R77" i="2"/>
  <c r="AB76" i="2"/>
  <c r="AA76" i="2"/>
  <c r="Z76" i="2"/>
  <c r="Y76" i="2"/>
  <c r="X76" i="2"/>
  <c r="W76" i="2"/>
  <c r="V76" i="2"/>
  <c r="U76" i="2"/>
  <c r="T76" i="2"/>
  <c r="S76" i="2"/>
  <c r="R76" i="2"/>
  <c r="AB75" i="2"/>
  <c r="AA75" i="2"/>
  <c r="Z75" i="2"/>
  <c r="Y75" i="2"/>
  <c r="X75" i="2"/>
  <c r="W75" i="2"/>
  <c r="V75" i="2"/>
  <c r="U75" i="2"/>
  <c r="T75" i="2"/>
  <c r="S75" i="2"/>
  <c r="R75" i="2"/>
  <c r="AB74" i="2"/>
  <c r="AA74" i="2"/>
  <c r="Z74" i="2"/>
  <c r="Y74" i="2"/>
  <c r="X74" i="2"/>
  <c r="W74" i="2"/>
  <c r="V74" i="2"/>
  <c r="U74" i="2"/>
  <c r="T74" i="2"/>
  <c r="S74" i="2"/>
  <c r="R74" i="2"/>
  <c r="AB73" i="2"/>
  <c r="AA73" i="2"/>
  <c r="Z73" i="2"/>
  <c r="Y73" i="2"/>
  <c r="X73" i="2"/>
  <c r="W73" i="2"/>
  <c r="V73" i="2"/>
  <c r="U73" i="2"/>
  <c r="T73" i="2"/>
  <c r="S73" i="2"/>
  <c r="R73" i="2"/>
  <c r="AB72" i="2"/>
  <c r="AA72" i="2"/>
  <c r="Z72" i="2"/>
  <c r="Y72" i="2"/>
  <c r="X72" i="2"/>
  <c r="W72" i="2"/>
  <c r="V72" i="2"/>
  <c r="U72" i="2"/>
  <c r="T72" i="2"/>
  <c r="S72" i="2"/>
  <c r="R72" i="2"/>
  <c r="AB71" i="2"/>
  <c r="AA71" i="2"/>
  <c r="Z71" i="2"/>
  <c r="Y71" i="2"/>
  <c r="X71" i="2"/>
  <c r="W71" i="2"/>
  <c r="V71" i="2"/>
  <c r="U71" i="2"/>
  <c r="T71" i="2"/>
  <c r="S71" i="2"/>
  <c r="R71" i="2"/>
  <c r="AB70" i="2"/>
  <c r="AA70" i="2"/>
  <c r="Z70" i="2"/>
  <c r="Y70" i="2"/>
  <c r="X70" i="2"/>
  <c r="W70" i="2"/>
  <c r="V70" i="2"/>
  <c r="U70" i="2"/>
  <c r="T70" i="2"/>
  <c r="S70" i="2"/>
  <c r="R70" i="2"/>
  <c r="AB69" i="2"/>
  <c r="AA69" i="2"/>
  <c r="Z69" i="2"/>
  <c r="Y69" i="2"/>
  <c r="X69" i="2"/>
  <c r="W69" i="2"/>
  <c r="V69" i="2"/>
  <c r="U69" i="2"/>
  <c r="T69" i="2"/>
  <c r="S69" i="2"/>
  <c r="R69" i="2"/>
  <c r="AB68" i="2"/>
  <c r="AA68" i="2"/>
  <c r="Z68" i="2"/>
  <c r="Y68" i="2"/>
  <c r="X68" i="2"/>
  <c r="W68" i="2"/>
  <c r="V68" i="2"/>
  <c r="U68" i="2"/>
  <c r="T68" i="2"/>
  <c r="S68" i="2"/>
  <c r="R68" i="2"/>
  <c r="AB67" i="2"/>
  <c r="AA67" i="2"/>
  <c r="Z67" i="2"/>
  <c r="Y67" i="2"/>
  <c r="X67" i="2"/>
  <c r="W67" i="2"/>
  <c r="V67" i="2"/>
  <c r="U67" i="2"/>
  <c r="T67" i="2"/>
  <c r="S67" i="2"/>
  <c r="R67" i="2"/>
  <c r="AB66" i="2"/>
  <c r="AA66" i="2"/>
  <c r="Z66" i="2"/>
  <c r="Y66" i="2"/>
  <c r="X66" i="2"/>
  <c r="W66" i="2"/>
  <c r="V66" i="2"/>
  <c r="U66" i="2"/>
  <c r="T66" i="2"/>
  <c r="S66" i="2"/>
  <c r="R66" i="2"/>
  <c r="AB65" i="2"/>
  <c r="AA65" i="2"/>
  <c r="Z65" i="2"/>
  <c r="Y65" i="2"/>
  <c r="X65" i="2"/>
  <c r="W65" i="2"/>
  <c r="V65" i="2"/>
  <c r="U65" i="2"/>
  <c r="T65" i="2"/>
  <c r="S65" i="2"/>
  <c r="R65" i="2"/>
  <c r="AB64" i="2"/>
  <c r="AA64" i="2"/>
  <c r="Z64" i="2"/>
  <c r="Y64" i="2"/>
  <c r="X64" i="2"/>
  <c r="W64" i="2"/>
  <c r="V64" i="2"/>
  <c r="U64" i="2"/>
  <c r="T64" i="2"/>
  <c r="S64" i="2"/>
  <c r="R64" i="2"/>
  <c r="AB63" i="2"/>
  <c r="AA63" i="2"/>
  <c r="Z63" i="2"/>
  <c r="Y63" i="2"/>
  <c r="X63" i="2"/>
  <c r="W63" i="2"/>
  <c r="V63" i="2"/>
  <c r="U63" i="2"/>
  <c r="T63" i="2"/>
  <c r="S63" i="2"/>
  <c r="R63" i="2"/>
  <c r="AB62" i="2"/>
  <c r="AA62" i="2"/>
  <c r="Z62" i="2"/>
  <c r="Y62" i="2"/>
  <c r="X62" i="2"/>
  <c r="W62" i="2"/>
  <c r="V62" i="2"/>
  <c r="U62" i="2"/>
  <c r="T62" i="2"/>
  <c r="S62" i="2"/>
  <c r="R62" i="2"/>
  <c r="AB61" i="2"/>
  <c r="AA61" i="2"/>
  <c r="Z61" i="2"/>
  <c r="Y61" i="2"/>
  <c r="X61" i="2"/>
  <c r="W61" i="2"/>
  <c r="V61" i="2"/>
  <c r="U61" i="2"/>
  <c r="T61" i="2"/>
  <c r="S61" i="2"/>
  <c r="R61" i="2"/>
  <c r="AB60" i="2"/>
  <c r="AA60" i="2"/>
  <c r="Z60" i="2"/>
  <c r="Y60" i="2"/>
  <c r="X60" i="2"/>
  <c r="W60" i="2"/>
  <c r="V60" i="2"/>
  <c r="U60" i="2"/>
  <c r="T60" i="2"/>
  <c r="S60" i="2"/>
  <c r="R60" i="2"/>
  <c r="AB59" i="2"/>
  <c r="AA59" i="2"/>
  <c r="Z59" i="2"/>
  <c r="Y59" i="2"/>
  <c r="X59" i="2"/>
  <c r="W59" i="2"/>
  <c r="V59" i="2"/>
  <c r="U59" i="2"/>
  <c r="T59" i="2"/>
  <c r="S59" i="2"/>
  <c r="R59" i="2"/>
  <c r="AB58" i="2"/>
  <c r="AA58" i="2"/>
  <c r="Z58" i="2"/>
  <c r="Y58" i="2"/>
  <c r="X58" i="2"/>
  <c r="W58" i="2"/>
  <c r="V58" i="2"/>
  <c r="U58" i="2"/>
  <c r="T58" i="2"/>
  <c r="S58" i="2"/>
  <c r="R58" i="2"/>
  <c r="AB57" i="2"/>
  <c r="AA57" i="2"/>
  <c r="Z57" i="2"/>
  <c r="Y57" i="2"/>
  <c r="X57" i="2"/>
  <c r="W57" i="2"/>
  <c r="V57" i="2"/>
  <c r="U57" i="2"/>
  <c r="T57" i="2"/>
  <c r="S57" i="2"/>
  <c r="R57" i="2"/>
  <c r="AB56" i="2"/>
  <c r="AA56" i="2"/>
  <c r="Z56" i="2"/>
  <c r="Y56" i="2"/>
  <c r="X56" i="2"/>
  <c r="W56" i="2"/>
  <c r="V56" i="2"/>
  <c r="U56" i="2"/>
  <c r="T56" i="2"/>
  <c r="S56" i="2"/>
  <c r="R56" i="2"/>
  <c r="AB55" i="2"/>
  <c r="AA55" i="2"/>
  <c r="Z55" i="2"/>
  <c r="Y55" i="2"/>
  <c r="X55" i="2"/>
  <c r="W55" i="2"/>
  <c r="V55" i="2"/>
  <c r="U55" i="2"/>
  <c r="T55" i="2"/>
  <c r="S55" i="2"/>
  <c r="R55" i="2"/>
  <c r="AB54" i="2"/>
  <c r="AA54" i="2"/>
  <c r="Z54" i="2"/>
  <c r="Y54" i="2"/>
  <c r="X54" i="2"/>
  <c r="W54" i="2"/>
  <c r="V54" i="2"/>
  <c r="U54" i="2"/>
  <c r="T54" i="2"/>
  <c r="S54" i="2"/>
  <c r="R54" i="2"/>
  <c r="AB53" i="2"/>
  <c r="AA53" i="2"/>
  <c r="Z53" i="2"/>
  <c r="Y53" i="2"/>
  <c r="X53" i="2"/>
  <c r="W53" i="2"/>
  <c r="V53" i="2"/>
  <c r="U53" i="2"/>
  <c r="T53" i="2"/>
  <c r="S53" i="2"/>
  <c r="R53" i="2"/>
  <c r="AB52" i="2"/>
  <c r="AA52" i="2"/>
  <c r="Z52" i="2"/>
  <c r="Y52" i="2"/>
  <c r="X52" i="2"/>
  <c r="W52" i="2"/>
  <c r="V52" i="2"/>
  <c r="U52" i="2"/>
  <c r="T52" i="2"/>
  <c r="S52" i="2"/>
  <c r="R52" i="2"/>
  <c r="AB51" i="2"/>
  <c r="AA51" i="2"/>
  <c r="Z51" i="2"/>
  <c r="Y51" i="2"/>
  <c r="X51" i="2"/>
  <c r="W51" i="2"/>
  <c r="V51" i="2"/>
  <c r="U51" i="2"/>
  <c r="T51" i="2"/>
  <c r="S51" i="2"/>
  <c r="R51" i="2"/>
  <c r="AB50" i="2"/>
  <c r="AA50" i="2"/>
  <c r="Z50" i="2"/>
  <c r="Y50" i="2"/>
  <c r="X50" i="2"/>
  <c r="W50" i="2"/>
  <c r="V50" i="2"/>
  <c r="U50" i="2"/>
  <c r="T50" i="2"/>
  <c r="S50" i="2"/>
  <c r="R50" i="2"/>
  <c r="AB49" i="2"/>
  <c r="AA49" i="2"/>
  <c r="Z49" i="2"/>
  <c r="Y49" i="2"/>
  <c r="X49" i="2"/>
  <c r="W49" i="2"/>
  <c r="V49" i="2"/>
  <c r="U49" i="2"/>
  <c r="T49" i="2"/>
  <c r="S49" i="2"/>
  <c r="R49" i="2"/>
  <c r="AB48" i="2"/>
  <c r="AA48" i="2"/>
  <c r="Z48" i="2"/>
  <c r="Y48" i="2"/>
  <c r="X48" i="2"/>
  <c r="W48" i="2"/>
  <c r="V48" i="2"/>
  <c r="U48" i="2"/>
  <c r="T48" i="2"/>
  <c r="S48" i="2"/>
  <c r="R48" i="2"/>
  <c r="AB47" i="2"/>
  <c r="AA47" i="2"/>
  <c r="Z47" i="2"/>
  <c r="Y47" i="2"/>
  <c r="X47" i="2"/>
  <c r="W47" i="2"/>
  <c r="V47" i="2"/>
  <c r="U47" i="2"/>
  <c r="T47" i="2"/>
  <c r="S47" i="2"/>
  <c r="R47" i="2"/>
  <c r="AB46" i="2"/>
  <c r="AA46" i="2"/>
  <c r="Z46" i="2"/>
  <c r="Y46" i="2"/>
  <c r="X46" i="2"/>
  <c r="W46" i="2"/>
  <c r="V46" i="2"/>
  <c r="U46" i="2"/>
  <c r="T46" i="2"/>
  <c r="S46" i="2"/>
  <c r="R46" i="2"/>
  <c r="AB45" i="2"/>
  <c r="AA45" i="2"/>
  <c r="Z45" i="2"/>
  <c r="Y45" i="2"/>
  <c r="X45" i="2"/>
  <c r="W45" i="2"/>
  <c r="V45" i="2"/>
  <c r="U45" i="2"/>
  <c r="T45" i="2"/>
  <c r="S45" i="2"/>
  <c r="R45" i="2"/>
  <c r="AB44" i="2"/>
  <c r="AA44" i="2"/>
  <c r="Z44" i="2"/>
  <c r="Y44" i="2"/>
  <c r="X44" i="2"/>
  <c r="W44" i="2"/>
  <c r="V44" i="2"/>
  <c r="U44" i="2"/>
  <c r="T44" i="2"/>
  <c r="S44" i="2"/>
  <c r="R44" i="2"/>
  <c r="AB43" i="2"/>
  <c r="AA43" i="2"/>
  <c r="Z43" i="2"/>
  <c r="Y43" i="2"/>
  <c r="X43" i="2"/>
  <c r="W43" i="2"/>
  <c r="V43" i="2"/>
  <c r="U43" i="2"/>
  <c r="T43" i="2"/>
  <c r="S43" i="2"/>
  <c r="R43" i="2"/>
  <c r="AB42" i="2"/>
  <c r="AA42" i="2"/>
  <c r="Z42" i="2"/>
  <c r="Y42" i="2"/>
  <c r="X42" i="2"/>
  <c r="W42" i="2"/>
  <c r="V42" i="2"/>
  <c r="U42" i="2"/>
  <c r="T42" i="2"/>
  <c r="S42" i="2"/>
  <c r="R42" i="2"/>
  <c r="AB41" i="2"/>
  <c r="AA41" i="2"/>
  <c r="Z41" i="2"/>
  <c r="Y41" i="2"/>
  <c r="X41" i="2"/>
  <c r="W41" i="2"/>
  <c r="V41" i="2"/>
  <c r="U41" i="2"/>
  <c r="T41" i="2"/>
  <c r="S41" i="2"/>
  <c r="R41" i="2"/>
  <c r="AB40" i="2"/>
  <c r="AA40" i="2"/>
  <c r="Z40" i="2"/>
  <c r="Y40" i="2"/>
  <c r="X40" i="2"/>
  <c r="W40" i="2"/>
  <c r="V40" i="2"/>
  <c r="U40" i="2"/>
  <c r="T40" i="2"/>
  <c r="S40" i="2"/>
  <c r="R40" i="2"/>
  <c r="AB39" i="2"/>
  <c r="AA39" i="2"/>
  <c r="Z39" i="2"/>
  <c r="Y39" i="2"/>
  <c r="X39" i="2"/>
  <c r="W39" i="2"/>
  <c r="V39" i="2"/>
  <c r="U39" i="2"/>
  <c r="T39" i="2"/>
  <c r="S39" i="2"/>
  <c r="R39" i="2"/>
  <c r="AB38" i="2"/>
  <c r="AA38" i="2"/>
  <c r="Z38" i="2"/>
  <c r="Y38" i="2"/>
  <c r="X38" i="2"/>
  <c r="W38" i="2"/>
  <c r="V38" i="2"/>
  <c r="U38" i="2"/>
  <c r="T38" i="2"/>
  <c r="S38" i="2"/>
  <c r="R38" i="2"/>
  <c r="AB37" i="2"/>
  <c r="AA37" i="2"/>
  <c r="Z37" i="2"/>
  <c r="Y37" i="2"/>
  <c r="X37" i="2"/>
  <c r="W37" i="2"/>
  <c r="V37" i="2"/>
  <c r="U37" i="2"/>
  <c r="T37" i="2"/>
  <c r="S37" i="2"/>
  <c r="R37" i="2"/>
  <c r="AB36" i="2"/>
  <c r="AA36" i="2"/>
  <c r="Z36" i="2"/>
  <c r="Y36" i="2"/>
  <c r="X36" i="2"/>
  <c r="W36" i="2"/>
  <c r="V36" i="2"/>
  <c r="U36" i="2"/>
  <c r="T36" i="2"/>
  <c r="S36" i="2"/>
  <c r="R36" i="2"/>
  <c r="AB35" i="2"/>
  <c r="AA35" i="2"/>
  <c r="Z35" i="2"/>
  <c r="Y35" i="2"/>
  <c r="X35" i="2"/>
  <c r="W35" i="2"/>
  <c r="V35" i="2"/>
  <c r="U35" i="2"/>
  <c r="T35" i="2"/>
  <c r="S35" i="2"/>
  <c r="R35" i="2"/>
  <c r="AB34" i="2"/>
  <c r="AA34" i="2"/>
  <c r="Z34" i="2"/>
  <c r="Y34" i="2"/>
  <c r="X34" i="2"/>
  <c r="W34" i="2"/>
  <c r="V34" i="2"/>
  <c r="U34" i="2"/>
  <c r="T34" i="2"/>
  <c r="S34" i="2"/>
  <c r="R34" i="2"/>
  <c r="AB33" i="2"/>
  <c r="AA33" i="2"/>
  <c r="Z33" i="2"/>
  <c r="Y33" i="2"/>
  <c r="X33" i="2"/>
  <c r="W33" i="2"/>
  <c r="V33" i="2"/>
  <c r="U33" i="2"/>
  <c r="T33" i="2"/>
  <c r="S33" i="2"/>
  <c r="R33" i="2"/>
  <c r="AB32" i="2"/>
  <c r="AA32" i="2"/>
  <c r="Z32" i="2"/>
  <c r="Y32" i="2"/>
  <c r="X32" i="2"/>
  <c r="W32" i="2"/>
  <c r="V32" i="2"/>
  <c r="U32" i="2"/>
  <c r="R32" i="2"/>
  <c r="AB31" i="2"/>
  <c r="AA31" i="2"/>
  <c r="Z31" i="2"/>
  <c r="Y31" i="2"/>
  <c r="X31" i="2"/>
  <c r="W31" i="2"/>
  <c r="V31" i="2"/>
  <c r="U31" i="2"/>
  <c r="R31" i="2"/>
  <c r="AB30" i="2"/>
  <c r="AA30" i="2"/>
  <c r="Z30" i="2"/>
  <c r="Y30" i="2"/>
  <c r="X30" i="2"/>
  <c r="W30" i="2"/>
  <c r="V30" i="2"/>
  <c r="U30" i="2"/>
  <c r="R30" i="2"/>
  <c r="AB29" i="2"/>
  <c r="AA29" i="2"/>
  <c r="Z29" i="2"/>
  <c r="Y29" i="2"/>
  <c r="X29" i="2"/>
  <c r="W29" i="2"/>
  <c r="V29" i="2"/>
  <c r="U29" i="2"/>
  <c r="R29" i="2"/>
  <c r="AB28" i="2"/>
  <c r="AA28" i="2"/>
  <c r="Z28" i="2"/>
  <c r="Y28" i="2"/>
  <c r="X28" i="2"/>
  <c r="W28" i="2"/>
  <c r="V28" i="2"/>
  <c r="U28" i="2"/>
  <c r="R28" i="2"/>
  <c r="AB27" i="2"/>
  <c r="AA27" i="2"/>
  <c r="Z27" i="2"/>
  <c r="Y27" i="2"/>
  <c r="X27" i="2"/>
  <c r="W27" i="2"/>
  <c r="V27" i="2"/>
  <c r="U27" i="2"/>
  <c r="R27" i="2"/>
  <c r="AB26" i="2"/>
  <c r="AA26" i="2"/>
  <c r="Z26" i="2"/>
  <c r="Y26" i="2"/>
  <c r="X26" i="2"/>
  <c r="W26" i="2"/>
  <c r="V26" i="2"/>
  <c r="U26" i="2"/>
  <c r="R26" i="2"/>
  <c r="AB25" i="2"/>
  <c r="AA25" i="2"/>
  <c r="Z25" i="2"/>
  <c r="Y25" i="2"/>
  <c r="X25" i="2"/>
  <c r="W25" i="2"/>
  <c r="V25" i="2"/>
  <c r="U25" i="2"/>
  <c r="R25" i="2"/>
  <c r="AB24" i="2"/>
  <c r="AA24" i="2"/>
  <c r="Z24" i="2"/>
  <c r="Y24" i="2"/>
  <c r="X24" i="2"/>
  <c r="W24" i="2"/>
  <c r="V24" i="2"/>
  <c r="U24" i="2"/>
  <c r="R24" i="2"/>
  <c r="AB23" i="2"/>
  <c r="AA23" i="2"/>
  <c r="Z23" i="2"/>
  <c r="Y23" i="2"/>
  <c r="X23" i="2"/>
  <c r="W23" i="2"/>
  <c r="V23" i="2"/>
  <c r="U23" i="2"/>
  <c r="R23" i="2"/>
  <c r="AB22" i="2"/>
  <c r="AA22" i="2"/>
  <c r="Z22" i="2"/>
  <c r="Y22" i="2"/>
  <c r="X22" i="2"/>
  <c r="W22" i="2"/>
  <c r="V22" i="2"/>
  <c r="U22" i="2"/>
  <c r="R22" i="2"/>
  <c r="AB21" i="2"/>
  <c r="AA21" i="2"/>
  <c r="Z21" i="2"/>
  <c r="Y21" i="2"/>
  <c r="X21" i="2"/>
  <c r="W21" i="2"/>
  <c r="V21" i="2"/>
  <c r="U21" i="2"/>
  <c r="R21" i="2"/>
  <c r="AB20" i="2"/>
  <c r="AA20" i="2"/>
  <c r="Z20" i="2"/>
  <c r="Y20" i="2"/>
  <c r="X20" i="2"/>
  <c r="W20" i="2"/>
  <c r="V20" i="2"/>
  <c r="U20" i="2"/>
  <c r="R20" i="2"/>
  <c r="AB19" i="2"/>
  <c r="AA19" i="2"/>
  <c r="Z19" i="2"/>
  <c r="Y19" i="2"/>
  <c r="X19" i="2"/>
  <c r="W19" i="2"/>
  <c r="V19" i="2"/>
  <c r="U19" i="2"/>
  <c r="R19" i="2"/>
  <c r="AB18" i="2"/>
  <c r="AA18" i="2"/>
  <c r="Z18" i="2"/>
  <c r="Y18" i="2"/>
  <c r="X18" i="2"/>
  <c r="W18" i="2"/>
  <c r="V18" i="2"/>
  <c r="U18" i="2"/>
  <c r="R18" i="2"/>
  <c r="AB17" i="2"/>
  <c r="AA17" i="2"/>
  <c r="Z17" i="2"/>
  <c r="Y17" i="2"/>
  <c r="X17" i="2"/>
  <c r="W17" i="2"/>
  <c r="V17" i="2"/>
  <c r="U17" i="2"/>
  <c r="R17" i="2"/>
  <c r="M17" i="2"/>
  <c r="I17" i="2"/>
  <c r="E17" i="2"/>
  <c r="A17" i="2"/>
  <c r="AB16" i="2"/>
  <c r="AA16" i="2"/>
  <c r="Z16" i="2"/>
  <c r="Y16" i="2"/>
  <c r="X16" i="2"/>
  <c r="W16" i="2"/>
  <c r="V16" i="2"/>
  <c r="U16" i="2"/>
  <c r="R16" i="2"/>
  <c r="AB15" i="2"/>
  <c r="AA15" i="2"/>
  <c r="Z15" i="2"/>
  <c r="Y15" i="2"/>
  <c r="X15" i="2"/>
  <c r="W15" i="2"/>
  <c r="V15" i="2"/>
  <c r="U15" i="2"/>
  <c r="R15" i="2"/>
  <c r="AB14" i="2"/>
  <c r="AA14" i="2"/>
  <c r="Z14" i="2"/>
  <c r="Y14" i="2"/>
  <c r="X14" i="2"/>
  <c r="W14" i="2"/>
  <c r="V14" i="2"/>
  <c r="U14" i="2"/>
  <c r="R14" i="2"/>
  <c r="M14" i="2"/>
  <c r="I14" i="2"/>
  <c r="AB13" i="2"/>
  <c r="AA13" i="2"/>
  <c r="Z13" i="2"/>
  <c r="Y13" i="2"/>
  <c r="X13" i="2"/>
  <c r="W13" i="2"/>
  <c r="V13" i="2"/>
  <c r="U13" i="2"/>
  <c r="R13" i="2"/>
  <c r="AB12" i="2"/>
  <c r="AA12" i="2"/>
  <c r="Z12" i="2"/>
  <c r="Y12" i="2"/>
  <c r="X12" i="2"/>
  <c r="W12" i="2"/>
  <c r="V12" i="2"/>
  <c r="U12" i="2"/>
  <c r="R12" i="2"/>
  <c r="AB11" i="2"/>
  <c r="AA11" i="2"/>
  <c r="Z11" i="2"/>
  <c r="Y11" i="2"/>
  <c r="X11" i="2"/>
  <c r="W11" i="2"/>
  <c r="V11" i="2"/>
  <c r="U11" i="2"/>
  <c r="R11" i="2"/>
  <c r="M11" i="2"/>
  <c r="I11" i="2"/>
  <c r="E11" i="2"/>
  <c r="A11" i="2"/>
  <c r="AB10" i="2"/>
  <c r="AA10" i="2"/>
  <c r="Z10" i="2"/>
  <c r="Y10" i="2"/>
  <c r="X10" i="2"/>
  <c r="W10" i="2"/>
  <c r="V10" i="2"/>
  <c r="U10" i="2"/>
  <c r="R10" i="2"/>
  <c r="AB9" i="2"/>
  <c r="AA9" i="2"/>
  <c r="Z9" i="2"/>
  <c r="Y9" i="2"/>
  <c r="X9" i="2"/>
  <c r="W9" i="2"/>
  <c r="V9" i="2"/>
  <c r="U9" i="2"/>
  <c r="R9" i="2"/>
  <c r="AB8" i="2"/>
  <c r="AA8" i="2"/>
  <c r="Z8" i="2"/>
  <c r="Y8" i="2"/>
  <c r="X8" i="2"/>
  <c r="W8" i="2"/>
  <c r="V8" i="2"/>
  <c r="U8" i="2"/>
  <c r="R8" i="2"/>
  <c r="M8" i="2"/>
  <c r="E8" i="2"/>
  <c r="A8" i="2"/>
  <c r="AB7" i="2"/>
  <c r="AA7" i="2"/>
  <c r="Z7" i="2"/>
  <c r="Y7" i="2"/>
  <c r="X7" i="2"/>
  <c r="W7" i="2"/>
  <c r="V7" i="2"/>
  <c r="U7" i="2"/>
  <c r="R7" i="2"/>
  <c r="AB6" i="2"/>
  <c r="AA6" i="2"/>
  <c r="Z6" i="2"/>
  <c r="Y6" i="2"/>
  <c r="X6" i="2"/>
  <c r="W6" i="2"/>
  <c r="V6" i="2"/>
  <c r="U6" i="2"/>
  <c r="R6" i="2"/>
  <c r="AB5" i="2"/>
  <c r="AA5" i="2"/>
  <c r="Z5" i="2"/>
  <c r="Y5" i="2"/>
  <c r="X5" i="2"/>
  <c r="W5" i="2"/>
  <c r="V5" i="2"/>
  <c r="U5" i="2"/>
  <c r="R5" i="2"/>
  <c r="H5" i="2"/>
  <c r="E5" i="2"/>
  <c r="A1" i="2"/>
  <c r="G26" i="1"/>
  <c r="F26" i="1"/>
  <c r="E26" i="1"/>
  <c r="D26" i="1"/>
  <c r="C26" i="1"/>
  <c r="B26" i="1"/>
  <c r="A26" i="1"/>
  <c r="V52" i="8" l="1"/>
  <c r="T32" i="2"/>
  <c r="T52" i="8"/>
  <c r="S32" i="2"/>
  <c r="V51" i="8"/>
  <c r="T31" i="2"/>
  <c r="T51" i="8"/>
  <c r="S31" i="2"/>
  <c r="V50" i="8"/>
  <c r="T30" i="2"/>
  <c r="T50" i="8"/>
  <c r="S30" i="2"/>
  <c r="V49" i="8"/>
  <c r="T29" i="2"/>
  <c r="T49" i="8"/>
  <c r="S29" i="2"/>
  <c r="V48" i="8"/>
  <c r="T28" i="2"/>
  <c r="T48" i="8"/>
  <c r="S28" i="2"/>
  <c r="V47" i="8"/>
  <c r="T27" i="2"/>
  <c r="S27" i="2"/>
  <c r="T47" i="8"/>
  <c r="V46" i="8"/>
  <c r="T26" i="2"/>
  <c r="T46" i="8"/>
  <c r="S26" i="2"/>
  <c r="V45" i="8"/>
  <c r="T25" i="2"/>
  <c r="T45" i="8"/>
  <c r="S25" i="2"/>
  <c r="V44" i="8"/>
  <c r="T24" i="2"/>
  <c r="T44" i="8"/>
  <c r="S24" i="2"/>
  <c r="V43" i="8"/>
  <c r="T23" i="2"/>
  <c r="S23" i="2"/>
  <c r="T43" i="8"/>
  <c r="V42" i="8"/>
  <c r="T22" i="2"/>
  <c r="T42" i="8"/>
  <c r="S22" i="2"/>
  <c r="V41" i="8"/>
  <c r="T21" i="2"/>
  <c r="T41" i="8"/>
  <c r="S21" i="2"/>
  <c r="V40" i="8"/>
  <c r="T20" i="2"/>
  <c r="T40" i="8"/>
  <c r="S20" i="2"/>
  <c r="V39" i="8"/>
  <c r="T19" i="2"/>
  <c r="T39" i="8"/>
  <c r="S19" i="2"/>
  <c r="V38" i="8"/>
  <c r="T18" i="2"/>
  <c r="T38" i="8"/>
  <c r="S18" i="2"/>
  <c r="V37" i="8"/>
  <c r="T17" i="2"/>
  <c r="T37" i="8"/>
  <c r="S17" i="2"/>
  <c r="V36" i="8"/>
  <c r="T16" i="2"/>
  <c r="T36" i="8"/>
  <c r="S16" i="2"/>
  <c r="T15" i="2"/>
  <c r="V35" i="8"/>
  <c r="T35" i="8"/>
  <c r="S15" i="2"/>
  <c r="V34" i="8"/>
  <c r="T14" i="2"/>
  <c r="S14" i="2"/>
  <c r="T34" i="8"/>
  <c r="V33" i="8"/>
  <c r="T13" i="2"/>
  <c r="S13" i="2"/>
  <c r="T33" i="8"/>
  <c r="V32" i="8"/>
  <c r="T12" i="2"/>
  <c r="T32" i="8"/>
  <c r="S12" i="2"/>
  <c r="T11" i="2"/>
  <c r="V31" i="8"/>
  <c r="S11" i="2"/>
  <c r="T31" i="8"/>
  <c r="V30" i="8"/>
  <c r="T10" i="2"/>
  <c r="S10" i="2"/>
  <c r="T30" i="8"/>
  <c r="T9" i="2"/>
  <c r="V29" i="8"/>
  <c r="T29" i="8"/>
  <c r="S9" i="2"/>
  <c r="V28" i="8"/>
  <c r="T8" i="2"/>
  <c r="T28" i="8"/>
  <c r="S8" i="2"/>
  <c r="V27" i="8"/>
  <c r="T7" i="2"/>
  <c r="T27" i="8"/>
  <c r="S7" i="2"/>
  <c r="V26" i="8"/>
  <c r="T6" i="2"/>
  <c r="T26" i="8"/>
  <c r="S6" i="2"/>
  <c r="T5" i="2"/>
  <c r="V25" i="8"/>
  <c r="T25" i="8"/>
  <c r="S5" i="2"/>
  <c r="G35" i="5"/>
  <c r="G37" i="5" s="1"/>
  <c r="G36" i="5"/>
  <c r="E14" i="2" s="1"/>
</calcChain>
</file>

<file path=xl/sharedStrings.xml><?xml version="1.0" encoding="utf-8"?>
<sst xmlns="http://schemas.openxmlformats.org/spreadsheetml/2006/main" count="200" uniqueCount="144">
  <si>
    <t>CALCULADORA DAN</t>
  </si>
  <si>
    <t>Cálculos repetitivos y seguimiento numérico de Método DAN</t>
  </si>
  <si>
    <t>QUÉ AUTOMATIZA</t>
  </si>
  <si>
    <t>QUÉ NO AUTOMATIZA</t>
  </si>
  <si>
    <t>Márgenes, sumas, diferencias, fechas estimadas, porcentajes de avance, alertas descriptivas y cuatro gráficos.</t>
  </si>
  <si>
    <t>Prioridades, inversiones, estrategias de deuda, porcentajes universales ni decisiones personales.</t>
  </si>
  <si>
    <t>POR DÓNDE EMPEZAR</t>
  </si>
  <si>
    <t>1  Completa RADIOGRAFÍA.   2  Planifica en DISTRIBUCIÓN.   3  Añade provisiones, deudas, colchón y objetivos cuando correspondan.   4  Cierra cada mes en SEGUIMIENTO.   5  Consulta RESUMEN.</t>
  </si>
  <si>
    <t>LEYENDA</t>
  </si>
  <si>
    <t>ENTRADA
Rellena el usuario</t>
  </si>
  <si>
    <t>AUTOMÁTICO
Fórmula o referencia</t>
  </si>
  <si>
    <t>ALERTA
Dato pendiente o revisión</t>
  </si>
  <si>
    <t>RELACIÓN CON EL CUADERNO DAN</t>
  </si>
  <si>
    <t>La calculadora hace los números y conserva el histórico. El Cuaderno DAN ayuda a pensar, decidir y revisar. No necesitas trasladar aquí las decisiones cualitativas.</t>
  </si>
  <si>
    <t>NAVEGACIÓN</t>
  </si>
  <si>
    <t>RADIOGRAFÍA</t>
  </si>
  <si>
    <t>DISTRIBUCIÓN</t>
  </si>
  <si>
    <t>Foto financiera inicial y cálculo del margen. Los vacíos son datos pendientes; un cero es un dato conocido.</t>
  </si>
  <si>
    <t>Plan mensual por categorías. Las referencias ayudan a reconciliar; no imponen el reparto.</t>
  </si>
  <si>
    <t>CAPTURA INICIAL</t>
  </si>
  <si>
    <t>REFERENCIAS DEL MES</t>
  </si>
  <si>
    <t>RESULTADOS</t>
  </si>
  <si>
    <t>Provisiones calculadas</t>
  </si>
  <si>
    <t>Fecha de la radiografía</t>
  </si>
  <si>
    <t>Entrada</t>
  </si>
  <si>
    <t>Margen mensual</t>
  </si>
  <si>
    <t>Cuotas obligatorias</t>
  </si>
  <si>
    <t>Aportación al colchón</t>
  </si>
  <si>
    <t>Estado del registro de activos</t>
  </si>
  <si>
    <t>Aportaciones de objetivos</t>
  </si>
  <si>
    <t>Dinero disponible hoy</t>
  </si>
  <si>
    <t>Total de activos</t>
  </si>
  <si>
    <t>Las referencias son informativas. Introduce el plan del mes en la tabla y decide cualquier diferencia en el Cuaderno DAN.</t>
  </si>
  <si>
    <t>Ingresos netos mensuales</t>
  </si>
  <si>
    <t>Gastos fijos</t>
  </si>
  <si>
    <t>Total de deudas</t>
  </si>
  <si>
    <t>Mes</t>
  </si>
  <si>
    <t>Gastos variables estimados</t>
  </si>
  <si>
    <t>Gastos provisionables mensuales</t>
  </si>
  <si>
    <t>Patrimonio neto aproximado</t>
  </si>
  <si>
    <t>Ingresos disponibles para distribuir</t>
  </si>
  <si>
    <t>Pagos obligatorios sin deuda</t>
  </si>
  <si>
    <t>Vida diaria</t>
  </si>
  <si>
    <t>Cuotas obligatorias de deuda</t>
  </si>
  <si>
    <t>Ocio</t>
  </si>
  <si>
    <t>Provisiones</t>
  </si>
  <si>
    <t>Deuda · cuotas obligatorias</t>
  </si>
  <si>
    <t>Subtotal base</t>
  </si>
  <si>
    <t>Automático desde DEUDAS</t>
  </si>
  <si>
    <t>Margen disponible</t>
  </si>
  <si>
    <t>Colchón</t>
  </si>
  <si>
    <t>Deuda · aportación extra</t>
  </si>
  <si>
    <t>Objetivos</t>
  </si>
  <si>
    <t>Inversión o mejora de ingresos</t>
  </si>
  <si>
    <t>Saldo operativo</t>
  </si>
  <si>
    <t>Total asignado del margen</t>
  </si>
  <si>
    <t>Diferencia pendiente de asignar</t>
  </si>
  <si>
    <t>Estado</t>
  </si>
  <si>
    <t>ACTIVOS RELEVANTES</t>
  </si>
  <si>
    <t>Activo</t>
  </si>
  <si>
    <t>Descripción</t>
  </si>
  <si>
    <t>Valor estimado</t>
  </si>
  <si>
    <t>Estado Completo significa que la lista de activos está revisada. Si todavía faltan datos, el patrimonio queda pendiente en vez de convertirse en cero.</t>
  </si>
  <si>
    <t>PROVISIONES Y COLCHÓN</t>
  </si>
  <si>
    <t>Dos reservas distintas: gastos previsibles identificados y protección general. Sus importes no se fusionan.</t>
  </si>
  <si>
    <t>PROVISIONES</t>
  </si>
  <si>
    <t>Gasto</t>
  </si>
  <si>
    <t>Coste estimado</t>
  </si>
  <si>
    <t>Saldo acumulado</t>
  </si>
  <si>
    <t>Cantidad pendiente</t>
  </si>
  <si>
    <t>Meses restantes</t>
  </si>
  <si>
    <t>Aportación mensual calculada</t>
  </si>
  <si>
    <t>Prioridad</t>
  </si>
  <si>
    <t>Fecha o periodo</t>
  </si>
  <si>
    <t>RESUMEN</t>
  </si>
  <si>
    <t>Ocho indicadores y cuatro gráficos. Cada cifra conserva su mes o fecha de referencia.</t>
  </si>
  <si>
    <t>Margen previsto</t>
  </si>
  <si>
    <t>Margen real</t>
  </si>
  <si>
    <t>Saldo colchón</t>
  </si>
  <si>
    <t>Objetivo colchón</t>
  </si>
  <si>
    <t>Deuda pendiente</t>
  </si>
  <si>
    <t>Deuda extra</t>
  </si>
  <si>
    <t>Inversión/mejora</t>
  </si>
  <si>
    <t>Mes seleccionado</t>
  </si>
  <si>
    <t>Último mes registrado</t>
  </si>
  <si>
    <t>Fecha de radiografía</t>
  </si>
  <si>
    <t>Margen real del mes</t>
  </si>
  <si>
    <t>DEUDAS</t>
  </si>
  <si>
    <t>Una sola fuente para capital pendiente, cuotas obligatorias y aportaciones extra. La calculadora no elige estrategia.</t>
  </si>
  <si>
    <t>Estado general del registro</t>
  </si>
  <si>
    <t>Pendiente</t>
  </si>
  <si>
    <t>Capital total pendiente</t>
  </si>
  <si>
    <t>Cuotas obligatorias totales</t>
  </si>
  <si>
    <t>Aportaciones extra totales</t>
  </si>
  <si>
    <t>Esfuerzo total mensual</t>
  </si>
  <si>
    <t>Acreedor</t>
  </si>
  <si>
    <t>Concepto</t>
  </si>
  <si>
    <t>Capital pendiente</t>
  </si>
  <si>
    <t>Cuota obligatoria</t>
  </si>
  <si>
    <t>Interés</t>
  </si>
  <si>
    <t>Coste total</t>
  </si>
  <si>
    <t>Plazo restante (meses)</t>
  </si>
  <si>
    <t>Aportación extra</t>
  </si>
  <si>
    <t>Estado de datos</t>
  </si>
  <si>
    <t>TOTALES DE PROVISIONES</t>
  </si>
  <si>
    <t>Aportación mensual</t>
  </si>
  <si>
    <t>COLCHÓN DE SEGURIDAD</t>
  </si>
  <si>
    <t>Gastos esenciales mensuales</t>
  </si>
  <si>
    <t>Objetivo del colchón</t>
  </si>
  <si>
    <t>Meses de protección elegidos</t>
  </si>
  <si>
    <t>Saldo actual</t>
  </si>
  <si>
    <t>Porcentaje completado</t>
  </si>
  <si>
    <t>Meses estimados</t>
  </si>
  <si>
    <t>Esfuerzo mensual de deuda</t>
  </si>
  <si>
    <t>Colchón completado</t>
  </si>
  <si>
    <t>Provisiones pendientes</t>
  </si>
  <si>
    <t>Objetivos financiados</t>
  </si>
  <si>
    <t>OBJETIVOS</t>
  </si>
  <si>
    <t>Calcula cuánto falta y una fecha estimada. La prioridad la define el usuario.</t>
  </si>
  <si>
    <t>Fecha de cálculo</t>
  </si>
  <si>
    <t>Nombre</t>
  </si>
  <si>
    <t>Fecha objetivo</t>
  </si>
  <si>
    <t>Fecha estimada</t>
  </si>
  <si>
    <t>Desviación (días)</t>
  </si>
  <si>
    <t>EVOLUCIÓN</t>
  </si>
  <si>
    <t>SEGUIMIENTO</t>
  </si>
  <si>
    <t>Cierre mensual: importes reales y saldos de cierre. Cada fila conserva la foto de ese mes.</t>
  </si>
  <si>
    <t>PANEL DEL MES SELECCIONADO</t>
  </si>
  <si>
    <t>Selecciona un mes ya registrado. El panel conserva el mismo orden que el Ciclo mensual DAN. Si el mes no existe, los importes quedan vacíos.</t>
  </si>
  <si>
    <t>Categoría</t>
  </si>
  <si>
    <t>Previsto</t>
  </si>
  <si>
    <t>Real</t>
  </si>
  <si>
    <t>Diferencia</t>
  </si>
  <si>
    <t>Ingresos disponibles</t>
  </si>
  <si>
    <t>TOTALES</t>
  </si>
  <si>
    <t>Pendiente total</t>
  </si>
  <si>
    <t>Margen</t>
  </si>
  <si>
    <t>Saldo de colchón</t>
  </si>
  <si>
    <t>Objetivo de colchón</t>
  </si>
  <si>
    <t>Saldo acumulado de objetivos</t>
  </si>
  <si>
    <t>Subtotal base real</t>
  </si>
  <si>
    <t>Diferencia de margen</t>
  </si>
  <si>
    <t>Total asignado real</t>
  </si>
  <si>
    <t>Diferencia pendiente 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</si>
</sst>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0\ [$€-C0A];[Red]\-#,##0.00\ [$€-C0A];0.00\ [$€-C0A]"/>
    <numFmt numFmtId="165" formatCode="mmmm\ yyyy"/>
    <numFmt numFmtId="166" formatCode="0.0%"/>
  </numFmts>
  <fonts count="18">
    <font>
      <sz val="11"/>
      <color rgb="FF000000"/>
      <name val="Carlito"/>
      <scheme val="minor"/>
    </font>
    <font>
      <b/>
      <sz val="24"/>
      <color rgb="FFFFFFFF"/>
      <name val="Arial"/>
    </font>
    <font>
      <sz val="11"/>
      <name val="Carlito"/>
    </font>
    <font>
      <sz val="11"/>
      <color rgb="FF687674"/>
      <name val="Arial"/>
    </font>
    <font>
      <b/>
      <sz val="11"/>
      <color rgb="FF246B65"/>
      <name val="Arial"/>
    </font>
    <font>
      <sz val="9"/>
      <color rgb="FF243532"/>
      <name val="Arial"/>
    </font>
    <font>
      <sz val="10"/>
      <color rgb="FF243532"/>
      <name val="Arial"/>
    </font>
    <font>
      <b/>
      <sz val="9"/>
      <color rgb="FF7A5300"/>
      <name val="Arial"/>
    </font>
    <font>
      <b/>
      <u/>
      <sz val="9"/>
      <color rgb="FF246B65"/>
      <name val="Arial"/>
    </font>
    <font>
      <b/>
      <sz val="9"/>
      <color rgb="FF687674"/>
      <name val="Arial"/>
    </font>
    <font>
      <b/>
      <u/>
      <sz val="8"/>
      <color rgb="FF246B65"/>
      <name val="Arial"/>
    </font>
    <font>
      <b/>
      <sz val="20"/>
      <color rgb="FFFFFFFF"/>
      <name val="Arial"/>
    </font>
    <font>
      <sz val="10"/>
      <color rgb="FF687674"/>
      <name val="Arial"/>
    </font>
    <font>
      <b/>
      <sz val="9"/>
      <color rgb="FF243532"/>
      <name val="Arial"/>
    </font>
    <font>
      <sz val="8"/>
      <color rgb="FF687674"/>
      <name val="Arial"/>
    </font>
    <font>
      <b/>
      <sz val="9"/>
      <color rgb="FFFFFFFF"/>
      <name val="Arial"/>
    </font>
    <font>
      <sz val="11"/>
      <color theme="1"/>
      <name val="Carlito"/>
      <scheme val="minor"/>
    </font>
    <font>
      <b/>
      <sz val="18"/>
      <color rgb="FF243532"/>
      <name val="Arial"/>
    </font>
  </fonts>
  <fills count="8">
    <fill>
      <patternFill patternType="none"/>
    </fill>
    <fill>
      <patternFill patternType="gray125"/>
    </fill>
    <fill>
      <patternFill patternType="solid">
        <fgColor rgb="FF246B65"/>
        <bgColor rgb="FF246B65"/>
      </patternFill>
    </fill>
    <fill>
      <patternFill patternType="solid">
        <fgColor rgb="FFDCEBE8"/>
        <bgColor rgb="FFDCEBE8"/>
      </patternFill>
    </fill>
    <fill>
      <patternFill patternType="solid">
        <fgColor rgb="FFFFFFFF"/>
        <bgColor rgb="FFFFFFFF"/>
      </patternFill>
    </fill>
    <fill>
      <patternFill patternType="solid">
        <fgColor rgb="FFE7F1EF"/>
        <bgColor rgb="FFE7F1EF"/>
      </patternFill>
    </fill>
    <fill>
      <patternFill patternType="solid">
        <fgColor rgb="FFF2F3F3"/>
        <bgColor rgb="FFF2F3F3"/>
      </patternFill>
    </fill>
    <fill>
      <patternFill patternType="solid">
        <fgColor rgb="FFFFF4D6"/>
        <bgColor rgb="FFFFF4D6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B9C7C5"/>
      </left>
      <right/>
      <top style="thin">
        <color rgb="FFB9C7C5"/>
      </top>
      <bottom style="thin">
        <color rgb="FFB9C7C5"/>
      </bottom>
      <diagonal/>
    </border>
    <border>
      <left/>
      <right/>
      <top style="thin">
        <color rgb="FFB9C7C5"/>
      </top>
      <bottom style="thin">
        <color rgb="FFB9C7C5"/>
      </bottom>
      <diagonal/>
    </border>
    <border>
      <left/>
      <right style="thin">
        <color rgb="FFB9C7C5"/>
      </right>
      <top style="thin">
        <color rgb="FFB9C7C5"/>
      </top>
      <bottom style="thin">
        <color rgb="FFB9C7C5"/>
      </bottom>
      <diagonal/>
    </border>
    <border>
      <left style="thin">
        <color rgb="FFB9C7C5"/>
      </left>
      <right/>
      <top style="thin">
        <color rgb="FFB9C7C5"/>
      </top>
      <bottom/>
      <diagonal/>
    </border>
    <border>
      <left/>
      <right/>
      <top style="thin">
        <color rgb="FFB9C7C5"/>
      </top>
      <bottom/>
      <diagonal/>
    </border>
    <border>
      <left/>
      <right style="thin">
        <color rgb="FFB9C7C5"/>
      </right>
      <top style="thin">
        <color rgb="FFB9C7C5"/>
      </top>
      <bottom/>
      <diagonal/>
    </border>
    <border>
      <left style="thin">
        <color rgb="FFB9C7C5"/>
      </left>
      <right/>
      <top/>
      <bottom/>
      <diagonal/>
    </border>
    <border>
      <left/>
      <right style="thin">
        <color rgb="FFB9C7C5"/>
      </right>
      <top/>
      <bottom/>
      <diagonal/>
    </border>
    <border>
      <left style="thin">
        <color rgb="FFB9C7C5"/>
      </left>
      <right/>
      <top/>
      <bottom style="thin">
        <color rgb="FFB9C7C5"/>
      </bottom>
      <diagonal/>
    </border>
    <border>
      <left/>
      <right/>
      <top/>
      <bottom style="thin">
        <color rgb="FFB9C7C5"/>
      </bottom>
      <diagonal/>
    </border>
    <border>
      <left/>
      <right style="thin">
        <color rgb="FFB9C7C5"/>
      </right>
      <top/>
      <bottom style="thin">
        <color rgb="FFB9C7C5"/>
      </bottom>
      <diagonal/>
    </border>
    <border>
      <left style="thin">
        <color rgb="FFE4C76C"/>
      </left>
      <right/>
      <top style="thin">
        <color rgb="FFE4C76C"/>
      </top>
      <bottom/>
      <diagonal/>
    </border>
    <border>
      <left/>
      <right style="thin">
        <color rgb="FFE4C76C"/>
      </right>
      <top style="thin">
        <color rgb="FFE4C76C"/>
      </top>
      <bottom/>
      <diagonal/>
    </border>
    <border>
      <left style="thin">
        <color rgb="FFE4C76C"/>
      </left>
      <right/>
      <top/>
      <bottom style="thin">
        <color rgb="FFE4C76C"/>
      </bottom>
      <diagonal/>
    </border>
    <border>
      <left/>
      <right style="thin">
        <color rgb="FFE4C76C"/>
      </right>
      <top/>
      <bottom style="thin">
        <color rgb="FFE4C76C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B9C7C5"/>
      </left>
      <right style="thin">
        <color rgb="FFB9C7C5"/>
      </right>
      <top style="thin">
        <color rgb="FFB9C7C5"/>
      </top>
      <bottom style="thin">
        <color rgb="FFB9C7C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4C76C"/>
      </left>
      <right/>
      <top style="thin">
        <color rgb="FFE4C76C"/>
      </top>
      <bottom style="thin">
        <color rgb="FFE4C76C"/>
      </bottom>
      <diagonal/>
    </border>
    <border>
      <left/>
      <right/>
      <top style="thin">
        <color rgb="FFE4C76C"/>
      </top>
      <bottom style="thin">
        <color rgb="FFE4C76C"/>
      </bottom>
      <diagonal/>
    </border>
    <border>
      <left/>
      <right style="thin">
        <color rgb="FFE4C76C"/>
      </right>
      <top style="thin">
        <color rgb="FFE4C76C"/>
      </top>
      <bottom style="thin">
        <color rgb="FFE4C76C"/>
      </bottom>
      <diagonal/>
    </border>
    <border>
      <left/>
      <right/>
      <top style="thin">
        <color rgb="FFE4C76C"/>
      </top>
      <bottom/>
      <diagonal/>
    </border>
    <border>
      <left/>
      <right/>
      <top/>
      <bottom style="thin">
        <color rgb="FFE4C76C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wrapText="1"/>
    </xf>
    <xf numFmtId="0" fontId="13" fillId="0" borderId="0" xfId="0" applyFont="1"/>
    <xf numFmtId="14" fontId="6" fillId="5" borderId="25" xfId="0" applyNumberFormat="1" applyFont="1" applyFill="1" applyBorder="1"/>
    <xf numFmtId="0" fontId="14" fillId="0" borderId="0" xfId="0" applyFont="1"/>
    <xf numFmtId="164" fontId="6" fillId="6" borderId="25" xfId="0" applyNumberFormat="1" applyFont="1" applyFill="1" applyBorder="1"/>
    <xf numFmtId="164" fontId="6" fillId="5" borderId="25" xfId="0" applyNumberFormat="1" applyFont="1" applyFill="1" applyBorder="1"/>
    <xf numFmtId="0" fontId="15" fillId="2" borderId="26" xfId="0" applyFont="1" applyFill="1" applyBorder="1" applyAlignment="1">
      <alignment horizontal="left" vertical="center" wrapText="1"/>
    </xf>
    <xf numFmtId="165" fontId="6" fillId="5" borderId="25" xfId="0" applyNumberFormat="1" applyFont="1" applyFill="1" applyBorder="1" applyAlignment="1">
      <alignment vertical="center"/>
    </xf>
    <xf numFmtId="0" fontId="6" fillId="5" borderId="25" xfId="0" applyFont="1" applyFill="1" applyBorder="1" applyAlignment="1">
      <alignment vertical="center"/>
    </xf>
    <xf numFmtId="164" fontId="6" fillId="5" borderId="25" xfId="0" applyNumberFormat="1" applyFont="1" applyFill="1" applyBorder="1" applyAlignment="1">
      <alignment vertical="center"/>
    </xf>
    <xf numFmtId="164" fontId="6" fillId="6" borderId="25" xfId="0" applyNumberFormat="1" applyFont="1" applyFill="1" applyBorder="1" applyAlignment="1">
      <alignment vertical="center"/>
    </xf>
    <xf numFmtId="14" fontId="6" fillId="5" borderId="25" xfId="0" applyNumberFormat="1" applyFont="1" applyFill="1" applyBorder="1" applyAlignment="1">
      <alignment vertical="center"/>
    </xf>
    <xf numFmtId="0" fontId="6" fillId="6" borderId="25" xfId="0" applyFont="1" applyFill="1" applyBorder="1" applyAlignment="1">
      <alignment vertical="center"/>
    </xf>
    <xf numFmtId="0" fontId="16" fillId="0" borderId="0" xfId="0" applyFont="1"/>
    <xf numFmtId="165" fontId="6" fillId="5" borderId="25" xfId="0" applyNumberFormat="1" applyFont="1" applyFill="1" applyBorder="1"/>
    <xf numFmtId="165" fontId="6" fillId="6" borderId="25" xfId="0" applyNumberFormat="1" applyFont="1" applyFill="1" applyBorder="1"/>
    <xf numFmtId="14" fontId="6" fillId="6" borderId="25" xfId="0" applyNumberFormat="1" applyFont="1" applyFill="1" applyBorder="1"/>
    <xf numFmtId="166" fontId="6" fillId="5" borderId="25" xfId="0" applyNumberFormat="1" applyFont="1" applyFill="1" applyBorder="1" applyAlignment="1">
      <alignment vertical="center"/>
    </xf>
    <xf numFmtId="1" fontId="6" fillId="5" borderId="25" xfId="0" applyNumberFormat="1" applyFont="1" applyFill="1" applyBorder="1"/>
    <xf numFmtId="166" fontId="6" fillId="6" borderId="25" xfId="0" applyNumberFormat="1" applyFont="1" applyFill="1" applyBorder="1"/>
    <xf numFmtId="1" fontId="6" fillId="6" borderId="25" xfId="0" applyNumberFormat="1" applyFont="1" applyFill="1" applyBorder="1"/>
    <xf numFmtId="14" fontId="6" fillId="6" borderId="25" xfId="0" applyNumberFormat="1" applyFont="1" applyFill="1" applyBorder="1" applyAlignment="1">
      <alignment vertical="center"/>
    </xf>
    <xf numFmtId="0" fontId="15" fillId="2" borderId="26" xfId="0" applyFont="1" applyFill="1" applyBorder="1" applyAlignment="1">
      <alignment vertical="center" wrapText="1"/>
    </xf>
    <xf numFmtId="0" fontId="5" fillId="0" borderId="25" xfId="0" applyFont="1" applyBorder="1" applyAlignment="1">
      <alignment vertical="center"/>
    </xf>
    <xf numFmtId="0" fontId="5" fillId="4" borderId="10" xfId="0" applyFont="1" applyFill="1" applyBorder="1" applyAlignment="1">
      <alignment vertical="center" wrapTex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0" fillId="0" borderId="0" xfId="0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4" fillId="3" borderId="7" xfId="0" applyFont="1" applyFill="1" applyBorder="1"/>
    <xf numFmtId="0" fontId="2" fillId="0" borderId="8" xfId="0" applyFont="1" applyBorder="1"/>
    <xf numFmtId="0" fontId="2" fillId="0" borderId="9" xfId="0" applyFont="1" applyBorder="1"/>
    <xf numFmtId="0" fontId="6" fillId="5" borderId="10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wrapText="1"/>
    </xf>
    <xf numFmtId="0" fontId="7" fillId="7" borderId="18" xfId="0" applyFont="1" applyFill="1" applyBorder="1" applyAlignment="1">
      <alignment horizontal="center" wrapText="1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9" fillId="0" borderId="0" xfId="0" applyFont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0" xfId="0" applyFont="1"/>
    <xf numFmtId="0" fontId="15" fillId="2" borderId="22" xfId="0" applyFont="1" applyFill="1" applyBorder="1"/>
    <xf numFmtId="0" fontId="2" fillId="0" borderId="23" xfId="0" applyFont="1" applyBorder="1"/>
    <xf numFmtId="0" fontId="2" fillId="0" borderId="24" xfId="0" applyFont="1" applyBorder="1"/>
    <xf numFmtId="164" fontId="17" fillId="6" borderId="10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1" fillId="2" borderId="22" xfId="0" applyFont="1" applyFill="1" applyBorder="1"/>
    <xf numFmtId="0" fontId="12" fillId="0" borderId="0" xfId="0" applyFont="1" applyAlignment="1">
      <alignment wrapText="1"/>
    </xf>
    <xf numFmtId="166" fontId="17" fillId="6" borderId="10" xfId="0" applyNumberFormat="1" applyFont="1" applyFill="1" applyBorder="1" applyAlignment="1">
      <alignment horizontal="center"/>
    </xf>
    <xf numFmtId="0" fontId="13" fillId="0" borderId="0" xfId="0" applyFont="1"/>
    <xf numFmtId="0" fontId="7" fillId="7" borderId="27" xfId="0" applyFont="1" applyFill="1" applyBorder="1" applyAlignment="1">
      <alignment wrapText="1"/>
    </xf>
    <xf numFmtId="0" fontId="2" fillId="0" borderId="28" xfId="0" applyFont="1" applyBorder="1"/>
    <xf numFmtId="0" fontId="2" fillId="0" borderId="29" xfId="0" applyFont="1" applyBorder="1"/>
    <xf numFmtId="0" fontId="7" fillId="7" borderId="18" xfId="0" applyFont="1" applyFill="1" applyBorder="1" applyAlignment="1">
      <alignment wrapText="1"/>
    </xf>
    <xf numFmtId="0" fontId="2" fillId="0" borderId="30" xfId="0" applyFont="1" applyBorder="1"/>
    <xf numFmtId="0" fontId="2" fillId="0" borderId="31" xfId="0" applyFont="1" applyBorder="1"/>
  </cellXfs>
  <cellStyles count="1">
    <cellStyle name="Normal" xfId="0" builtinId="0"/>
  </cellStyles>
  <dxfs count="29">
    <dxf>
      <font>
        <b/>
        <color rgb="FF7A5300"/>
      </font>
      <fill>
        <patternFill patternType="solid">
          <fgColor rgb="FFFFF4D6"/>
          <bgColor rgb="FFFFF4D6"/>
        </patternFill>
      </fill>
    </dxf>
    <dxf>
      <font>
        <b/>
        <color rgb="FF7A5300"/>
      </font>
      <fill>
        <patternFill patternType="solid">
          <fgColor rgb="FFFFF4D6"/>
          <bgColor rgb="FFFFF4D6"/>
        </patternFill>
      </fill>
    </dxf>
    <dxf>
      <font>
        <b/>
        <color rgb="FF7A5300"/>
      </font>
      <fill>
        <patternFill patternType="solid">
          <fgColor rgb="FFFFF4D6"/>
          <bgColor rgb="FFFFF4D6"/>
        </patternFill>
      </fill>
    </dxf>
    <dxf>
      <font>
        <b/>
        <color rgb="FF8B1E17"/>
      </font>
      <fill>
        <patternFill patternType="solid">
          <fgColor rgb="FFFCE8E6"/>
          <bgColor rgb="FFFCE8E6"/>
        </patternFill>
      </fill>
    </dxf>
    <dxf>
      <font>
        <b/>
        <color rgb="FF7A5300"/>
      </font>
      <fill>
        <patternFill patternType="solid">
          <fgColor rgb="FFFFF4D6"/>
          <bgColor rgb="FFFFF4D6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</dxfs>
  <tableStyles count="6">
    <tableStyle name="DISTRIBUCIÓN-style" pivot="0" count="4" xr9:uid="{00000000-0011-0000-FFFF-FFFF00000000}">
      <tableStyleElement type="wholeTable" size="0" dxfId="25"/>
      <tableStyleElement type="headerRow" dxfId="28"/>
      <tableStyleElement type="firstRowStripe" dxfId="27"/>
      <tableStyleElement type="secondRowStripe" dxfId="26"/>
    </tableStyle>
    <tableStyle name="RADIOGRAFÍA-style" pivot="0" count="4" xr9:uid="{00000000-0011-0000-FFFF-FFFF01000000}">
      <tableStyleElement type="wholeTable" size="0" dxfId="21"/>
      <tableStyleElement type="headerRow" dxfId="24"/>
      <tableStyleElement type="firstRowStripe" dxfId="23"/>
      <tableStyleElement type="secondRowStripe" dxfId="22"/>
    </tableStyle>
    <tableStyle name="PROVISIONES Y COLCHÓN-style" pivot="0" count="4" xr9:uid="{00000000-0011-0000-FFFF-FFFF02000000}">
      <tableStyleElement type="wholeTable" size="0" dxfId="17"/>
      <tableStyleElement type="headerRow" dxfId="20"/>
      <tableStyleElement type="firstRowStripe" dxfId="19"/>
      <tableStyleElement type="secondRowStripe" dxfId="18"/>
    </tableStyle>
    <tableStyle name="DEUDAS-style" pivot="0" count="4" xr9:uid="{00000000-0011-0000-FFFF-FFFF03000000}">
      <tableStyleElement type="wholeTable" size="0" dxfId="13"/>
      <tableStyleElement type="headerRow" dxfId="16"/>
      <tableStyleElement type="firstRowStripe" dxfId="15"/>
      <tableStyleElement type="secondRowStripe" dxfId="14"/>
    </tableStyle>
    <tableStyle name="OBJETIVOS-style" pivot="0" count="4" xr9:uid="{00000000-0011-0000-FFFF-FFFF04000000}">
      <tableStyleElement type="wholeTable" size="0" dxfId="9"/>
      <tableStyleElement type="headerRow" dxfId="12"/>
      <tableStyleElement type="firstRowStripe" dxfId="11"/>
      <tableStyleElement type="secondRowStripe" dxfId="10"/>
    </tableStyle>
    <tableStyle name="SEGUIMIENTO-style" pivot="0" count="4" xr9:uid="{00000000-0011-0000-FFFF-FFFF05000000}">
      <tableStyleElement type="wholeTable" size="0" dxfId="5"/>
      <tableStyleElement type="headerRow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s-E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es-ES" b="0">
                <a:solidFill>
                  <a:srgbClr val="757575"/>
                </a:solidFill>
                <a:latin typeface="+mn-lt"/>
              </a:rPr>
              <a:t>Margen previsto y real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591499"/>
        <c:axId val="755948995"/>
      </c:lineChart>
      <c:catAx>
        <c:axId val="17859149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ES"/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600" b="1" i="0">
                <a:solidFill>
                  <a:srgbClr val="000000"/>
                </a:solidFill>
                <a:latin typeface="Arial"/>
              </a:defRPr>
            </a:pPr>
            <a:endParaRPr lang="es-ES"/>
          </a:p>
        </c:txPr>
        <c:crossAx val="755948995"/>
        <c:crosses val="autoZero"/>
        <c:auto val="1"/>
        <c:lblAlgn val="ctr"/>
        <c:lblOffset val="100"/>
        <c:noMultiLvlLbl val="1"/>
      </c:catAx>
      <c:valAx>
        <c:axId val="755948995"/>
        <c:scaling>
          <c:orientation val="minMax"/>
        </c:scaling>
        <c:delete val="0"/>
        <c:axPos val="l"/>
        <c:majorTickMark val="cross"/>
        <c:minorTickMark val="cross"/>
        <c:tickLblPos val="nextTo"/>
        <c:spPr>
          <a:ln>
            <a:noFill/>
          </a:ln>
        </c:spPr>
        <c:crossAx val="178591499"/>
        <c:crosses val="autoZero"/>
        <c:crossBetween val="between"/>
      </c:valAx>
    </c:plotArea>
    <c:legend>
      <c:legendPos val="t"/>
      <c:overlay val="0"/>
      <c:txPr>
        <a:bodyPr/>
        <a:lstStyle/>
        <a:p>
          <a:pPr lvl="0">
            <a:defRPr sz="600" b="1" i="0">
              <a:solidFill>
                <a:srgbClr val="1A1A1A"/>
              </a:solidFill>
              <a:latin typeface="Arial"/>
            </a:defRPr>
          </a:pPr>
          <a:endParaRPr lang="es-E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s-E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es-ES" b="0">
                <a:solidFill>
                  <a:srgbClr val="757575"/>
                </a:solidFill>
                <a:latin typeface="+mn-lt"/>
              </a:rPr>
              <a:t>Colchón frente a objetivo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5063257"/>
        <c:axId val="923920619"/>
      </c:lineChart>
      <c:catAx>
        <c:axId val="172506325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ES"/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600" b="1" i="0">
                <a:solidFill>
                  <a:srgbClr val="000000"/>
                </a:solidFill>
                <a:latin typeface="Arial"/>
              </a:defRPr>
            </a:pPr>
            <a:endParaRPr lang="es-ES"/>
          </a:p>
        </c:txPr>
        <c:crossAx val="923920619"/>
        <c:crosses val="autoZero"/>
        <c:auto val="1"/>
        <c:lblAlgn val="ctr"/>
        <c:lblOffset val="100"/>
        <c:noMultiLvlLbl val="1"/>
      </c:catAx>
      <c:valAx>
        <c:axId val="923920619"/>
        <c:scaling>
          <c:orientation val="minMax"/>
        </c:scaling>
        <c:delete val="0"/>
        <c:axPos val="l"/>
        <c:majorTickMark val="cross"/>
        <c:minorTickMark val="cross"/>
        <c:tickLblPos val="nextTo"/>
        <c:spPr>
          <a:ln>
            <a:noFill/>
          </a:ln>
        </c:spPr>
        <c:crossAx val="1725063257"/>
        <c:crosses val="autoZero"/>
        <c:crossBetween val="between"/>
      </c:valAx>
    </c:plotArea>
    <c:legend>
      <c:legendPos val="t"/>
      <c:overlay val="0"/>
      <c:txPr>
        <a:bodyPr/>
        <a:lstStyle/>
        <a:p>
          <a:pPr lvl="0">
            <a:defRPr sz="600" b="1" i="0">
              <a:solidFill>
                <a:srgbClr val="1A1A1A"/>
              </a:solidFill>
              <a:latin typeface="Arial"/>
            </a:defRPr>
          </a:pPr>
          <a:endParaRPr lang="es-E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s-E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es-ES" b="0">
                <a:solidFill>
                  <a:srgbClr val="757575"/>
                </a:solidFill>
                <a:latin typeface="+mn-lt"/>
              </a:rPr>
              <a:t>Deuda pendiente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1702788"/>
        <c:axId val="1557215246"/>
      </c:lineChart>
      <c:catAx>
        <c:axId val="13617027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ES"/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600" b="1" i="0">
                <a:solidFill>
                  <a:srgbClr val="000000"/>
                </a:solidFill>
                <a:latin typeface="Arial"/>
              </a:defRPr>
            </a:pPr>
            <a:endParaRPr lang="es-ES"/>
          </a:p>
        </c:txPr>
        <c:crossAx val="1557215246"/>
        <c:crosses val="autoZero"/>
        <c:auto val="1"/>
        <c:lblAlgn val="ctr"/>
        <c:lblOffset val="100"/>
        <c:noMultiLvlLbl val="1"/>
      </c:catAx>
      <c:valAx>
        <c:axId val="1557215246"/>
        <c:scaling>
          <c:orientation val="minMax"/>
        </c:scaling>
        <c:delete val="0"/>
        <c:axPos val="l"/>
        <c:majorTickMark val="cross"/>
        <c:minorTickMark val="cross"/>
        <c:tickLblPos val="nextTo"/>
        <c:spPr>
          <a:ln>
            <a:noFill/>
          </a:ln>
        </c:spPr>
        <c:crossAx val="1361702788"/>
        <c:crosses val="autoZero"/>
        <c:crossBetween val="between"/>
      </c:valAx>
    </c:plotArea>
    <c:legend>
      <c:legendPos val="t"/>
      <c:overlay val="0"/>
      <c:txPr>
        <a:bodyPr/>
        <a:lstStyle/>
        <a:p>
          <a:pPr lvl="0">
            <a:defRPr sz="600" b="1" i="0">
              <a:solidFill>
                <a:srgbClr val="1A1A1A"/>
              </a:solidFill>
              <a:latin typeface="Arial"/>
            </a:defRPr>
          </a:pPr>
          <a:endParaRPr lang="es-E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es-ES" b="0">
                <a:solidFill>
                  <a:srgbClr val="757575"/>
                </a:solidFill>
                <a:latin typeface="+mn-lt"/>
              </a:rPr>
              <a:t>Destino real del margen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RESUMEN!$R$5:$R$124</c:f>
            </c:multiLvlStrRef>
          </c:cat>
          <c:val>
            <c:numRef>
              <c:f>RESUMEN!$X$5:$X$124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89-4B0A-868C-C1D5C5FC7DCA}"/>
            </c:ext>
          </c:extLst>
        </c:ser>
        <c:ser>
          <c:idx val="1"/>
          <c:order val="1"/>
          <c:invertIfNegative val="0"/>
          <c:cat>
            <c:multiLvlStrRef>
              <c:f>RESUMEN!$R$5:$R$124</c:f>
            </c:multiLvlStrRef>
          </c:cat>
          <c:val>
            <c:numRef>
              <c:f>RESUMEN!$Y$5:$Y$124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89-4B0A-868C-C1D5C5FC7DCA}"/>
            </c:ext>
          </c:extLst>
        </c:ser>
        <c:ser>
          <c:idx val="2"/>
          <c:order val="2"/>
          <c:invertIfNegative val="0"/>
          <c:cat>
            <c:multiLvlStrRef>
              <c:f>RESUMEN!$R$5:$R$124</c:f>
            </c:multiLvlStrRef>
          </c:cat>
          <c:val>
            <c:numRef>
              <c:f>RESUMEN!$Z$5:$Z$124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89-4B0A-868C-C1D5C5FC7DCA}"/>
            </c:ext>
          </c:extLst>
        </c:ser>
        <c:ser>
          <c:idx val="3"/>
          <c:order val="3"/>
          <c:invertIfNegative val="0"/>
          <c:cat>
            <c:multiLvlStrRef>
              <c:f>RESUMEN!$R$5:$R$124</c:f>
            </c:multiLvlStrRef>
          </c:cat>
          <c:val>
            <c:numRef>
              <c:f>RESUMEN!$AA$5:$AA$124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89-4B0A-868C-C1D5C5FC7DCA}"/>
            </c:ext>
          </c:extLst>
        </c:ser>
        <c:ser>
          <c:idx val="4"/>
          <c:order val="4"/>
          <c:invertIfNegative val="0"/>
          <c:cat>
            <c:multiLvlStrRef>
              <c:f>RESUMEN!$R$5:$R$124</c:f>
            </c:multiLvlStrRef>
          </c:cat>
          <c:val>
            <c:numRef>
              <c:f>RESUMEN!$AB$5:$AB$124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89-4B0A-868C-C1D5C5FC7D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0204038"/>
        <c:axId val="189771538"/>
      </c:barChart>
      <c:catAx>
        <c:axId val="119020403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ES"/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600" b="1" i="0">
                <a:solidFill>
                  <a:srgbClr val="000000"/>
                </a:solidFill>
                <a:latin typeface="Arial"/>
              </a:defRPr>
            </a:pPr>
            <a:endParaRPr lang="es-ES"/>
          </a:p>
        </c:txPr>
        <c:crossAx val="189771538"/>
        <c:crosses val="autoZero"/>
        <c:auto val="1"/>
        <c:lblAlgn val="ctr"/>
        <c:lblOffset val="100"/>
        <c:noMultiLvlLbl val="1"/>
      </c:catAx>
      <c:valAx>
        <c:axId val="189771538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1190204038"/>
        <c:crosses val="autoZero"/>
        <c:crossBetween val="between"/>
      </c:valAx>
    </c:plotArea>
    <c:legend>
      <c:legendPos val="t"/>
      <c:overlay val="0"/>
      <c:txPr>
        <a:bodyPr/>
        <a:lstStyle/>
        <a:p>
          <a:pPr lvl="0">
            <a:defRPr sz="600" b="1" i="0">
              <a:solidFill>
                <a:srgbClr val="1A1A1A"/>
              </a:solidFill>
              <a:latin typeface="Arial"/>
            </a:defRPr>
          </a:pPr>
          <a:endParaRPr lang="es-E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6858000" cy="3000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8</xdr:col>
      <xdr:colOff>0</xdr:colOff>
      <xdr:row>21</xdr:row>
      <xdr:rowOff>0</xdr:rowOff>
    </xdr:from>
    <xdr:ext cx="6858000" cy="3000375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0</xdr:col>
      <xdr:colOff>0</xdr:colOff>
      <xdr:row>37</xdr:row>
      <xdr:rowOff>0</xdr:rowOff>
    </xdr:from>
    <xdr:ext cx="6858000" cy="3000375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8</xdr:col>
      <xdr:colOff>0</xdr:colOff>
      <xdr:row>37</xdr:row>
      <xdr:rowOff>0</xdr:rowOff>
    </xdr:from>
    <xdr:ext cx="6858000" cy="3000375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blActivos" displayName="tblActivos" ref="A17:C36">
  <tableColumns count="3">
    <tableColumn id="1" xr3:uid="{00000000-0010-0000-0000-000001000000}" name="Activo"/>
    <tableColumn id="2" xr3:uid="{00000000-0010-0000-0000-000002000000}" name="Descripción"/>
    <tableColumn id="3" xr3:uid="{00000000-0010-0000-0000-000003000000}" name="Valor estimado"/>
  </tableColumns>
  <tableStyleInfo name="RADIOGRAFÍ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blDistribucion" displayName="tblDistribucion" ref="A12:Q48">
  <tableColumns count="17">
    <tableColumn id="1" xr3:uid="{00000000-0010-0000-0100-000001000000}" name="Mes"/>
    <tableColumn id="2" xr3:uid="{00000000-0010-0000-0100-000002000000}" name="Ingresos disponibles para distribuir"/>
    <tableColumn id="3" xr3:uid="{00000000-0010-0000-0100-000003000000}" name="Pagos obligatorios sin deuda"/>
    <tableColumn id="4" xr3:uid="{00000000-0010-0000-0100-000004000000}" name="Vida diaria"/>
    <tableColumn id="5" xr3:uid="{00000000-0010-0000-0100-000005000000}" name="Ocio"/>
    <tableColumn id="6" xr3:uid="{00000000-0010-0000-0100-000006000000}" name="Provisiones"/>
    <tableColumn id="7" xr3:uid="{00000000-0010-0000-0100-000007000000}" name="Deuda · cuotas obligatorias"/>
    <tableColumn id="8" xr3:uid="{00000000-0010-0000-0100-000008000000}" name="Subtotal base"/>
    <tableColumn id="9" xr3:uid="{00000000-0010-0000-0100-000009000000}" name="Margen disponible"/>
    <tableColumn id="10" xr3:uid="{00000000-0010-0000-0100-00000A000000}" name="Colchón"/>
    <tableColumn id="11" xr3:uid="{00000000-0010-0000-0100-00000B000000}" name="Deuda · aportación extra"/>
    <tableColumn id="12" xr3:uid="{00000000-0010-0000-0100-00000C000000}" name="Objetivos"/>
    <tableColumn id="13" xr3:uid="{00000000-0010-0000-0100-00000D000000}" name="Inversión o mejora de ingresos"/>
    <tableColumn id="14" xr3:uid="{00000000-0010-0000-0100-00000E000000}" name="Saldo operativo"/>
    <tableColumn id="15" xr3:uid="{00000000-0010-0000-0100-00000F000000}" name="Total asignado del margen"/>
    <tableColumn id="16" xr3:uid="{00000000-0010-0000-0100-000010000000}" name="Diferencia pendiente de asignar"/>
    <tableColumn id="17" xr3:uid="{00000000-0010-0000-0100-000011000000}" name="Estado"/>
  </tableColumns>
  <tableStyleInfo name="DISTRIBUCIÓN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Provisiones" displayName="tblProvisiones" ref="A7:I26">
  <tableColumns count="9">
    <tableColumn id="1" xr3:uid="{00000000-0010-0000-0200-000001000000}" name="Gasto"/>
    <tableColumn id="2" xr3:uid="{00000000-0010-0000-0200-000002000000}" name="Coste estimado"/>
    <tableColumn id="3" xr3:uid="{00000000-0010-0000-0200-000003000000}" name="Saldo acumulado"/>
    <tableColumn id="4" xr3:uid="{00000000-0010-0000-0200-000004000000}" name="Cantidad pendiente"/>
    <tableColumn id="5" xr3:uid="{00000000-0010-0000-0200-000005000000}" name="Meses restantes"/>
    <tableColumn id="6" xr3:uid="{00000000-0010-0000-0200-000006000000}" name="Aportación mensual calculada"/>
    <tableColumn id="7" xr3:uid="{00000000-0010-0000-0200-000007000000}" name="Prioridad"/>
    <tableColumn id="8" xr3:uid="{00000000-0010-0000-0200-000008000000}" name="Fecha o periodo"/>
    <tableColumn id="9" xr3:uid="{00000000-0010-0000-0200-000009000000}" name="Estado"/>
  </tableColumns>
  <tableStyleInfo name="PROVISIONES Y COLCHÓN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Deudas" displayName="tblDeudas" ref="A12:J32">
  <tableColumns count="10">
    <tableColumn id="1" xr3:uid="{00000000-0010-0000-0300-000001000000}" name="Acreedor"/>
    <tableColumn id="2" xr3:uid="{00000000-0010-0000-0300-000002000000}" name="Concepto"/>
    <tableColumn id="3" xr3:uid="{00000000-0010-0000-0300-000003000000}" name="Capital pendiente"/>
    <tableColumn id="4" xr3:uid="{00000000-0010-0000-0300-000004000000}" name="Cuota obligatoria"/>
    <tableColumn id="5" xr3:uid="{00000000-0010-0000-0300-000005000000}" name="Interés"/>
    <tableColumn id="6" xr3:uid="{00000000-0010-0000-0300-000006000000}" name="Coste total"/>
    <tableColumn id="7" xr3:uid="{00000000-0010-0000-0300-000007000000}" name="Plazo restante (meses)"/>
    <tableColumn id="8" xr3:uid="{00000000-0010-0000-0300-000008000000}" name="Aportación extra"/>
    <tableColumn id="9" xr3:uid="{00000000-0010-0000-0300-000009000000}" name="Prioridad"/>
    <tableColumn id="10" xr3:uid="{00000000-0010-0000-0300-00000A000000}" name="Estado de datos"/>
  </tableColumns>
  <tableStyleInfo name="DEUDAS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blObjetivos" displayName="tblObjetivos" ref="A8:K27">
  <tableColumns count="11">
    <tableColumn id="1" xr3:uid="{00000000-0010-0000-0400-000001000000}" name="Nombre"/>
    <tableColumn id="2" xr3:uid="{00000000-0010-0000-0400-000002000000}" name="Coste estimado"/>
    <tableColumn id="3" xr3:uid="{00000000-0010-0000-0400-000003000000}" name="Saldo acumulado"/>
    <tableColumn id="4" xr3:uid="{00000000-0010-0000-0400-000004000000}" name="Aportación mensual"/>
    <tableColumn id="5" xr3:uid="{00000000-0010-0000-0400-000005000000}" name="Fecha objetivo"/>
    <tableColumn id="6" xr3:uid="{00000000-0010-0000-0400-000006000000}" name="Prioridad"/>
    <tableColumn id="7" xr3:uid="{00000000-0010-0000-0400-000007000000}" name="Cantidad pendiente"/>
    <tableColumn id="8" xr3:uid="{00000000-0010-0000-0400-000008000000}" name="Meses estimados"/>
    <tableColumn id="9" xr3:uid="{00000000-0010-0000-0400-000009000000}" name="Fecha estimada"/>
    <tableColumn id="10" xr3:uid="{00000000-0010-0000-0400-00000A000000}" name="Desviación (días)"/>
    <tableColumn id="11" xr3:uid="{00000000-0010-0000-0400-00000B000000}" name="Estado"/>
  </tableColumns>
  <tableStyleInfo name="OBJETIVOS-style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blSeguimiento" displayName="tblSeguimiento" ref="A24:W60">
  <tableColumns count="23">
    <tableColumn id="1" xr3:uid="{00000000-0010-0000-0500-000001000000}" name="Mes"/>
    <tableColumn id="2" xr3:uid="{00000000-0010-0000-0500-000002000000}" name="Ingresos disponibles"/>
    <tableColumn id="3" xr3:uid="{00000000-0010-0000-0500-000003000000}" name="Pagos obligatorios sin deuda"/>
    <tableColumn id="4" xr3:uid="{00000000-0010-0000-0500-000004000000}" name="Vida diaria"/>
    <tableColumn id="5" xr3:uid="{00000000-0010-0000-0500-000005000000}" name="Ocio"/>
    <tableColumn id="6" xr3:uid="{00000000-0010-0000-0500-000006000000}" name="Provisiones"/>
    <tableColumn id="7" xr3:uid="{00000000-0010-0000-0500-000007000000}" name="Deuda · cuotas obligatorias"/>
    <tableColumn id="8" xr3:uid="{00000000-0010-0000-0500-000008000000}" name="Colchón"/>
    <tableColumn id="9" xr3:uid="{00000000-0010-0000-0500-000009000000}" name="Deuda · aportación extra"/>
    <tableColumn id="10" xr3:uid="{00000000-0010-0000-0500-00000A000000}" name="Objetivos"/>
    <tableColumn id="11" xr3:uid="{00000000-0010-0000-0500-00000B000000}" name="Inversión o mejora de ingresos"/>
    <tableColumn id="12" xr3:uid="{00000000-0010-0000-0500-00000C000000}" name="Saldo operativo"/>
    <tableColumn id="13" xr3:uid="{00000000-0010-0000-0500-00000D000000}" name="Saldo de colchón"/>
    <tableColumn id="14" xr3:uid="{00000000-0010-0000-0500-00000E000000}" name="Objetivo de colchón"/>
    <tableColumn id="15" xr3:uid="{00000000-0010-0000-0500-00000F000000}" name="Deuda pendiente"/>
    <tableColumn id="16" xr3:uid="{00000000-0010-0000-0500-000010000000}" name="Saldo acumulado de objetivos"/>
    <tableColumn id="17" xr3:uid="{00000000-0010-0000-0500-000011000000}" name="Subtotal base real"/>
    <tableColumn id="18" xr3:uid="{00000000-0010-0000-0500-000012000000}" name="Margen previsto"/>
    <tableColumn id="19" xr3:uid="{00000000-0010-0000-0500-000013000000}" name="Margen real"/>
    <tableColumn id="20" xr3:uid="{00000000-0010-0000-0500-000014000000}" name="Diferencia de margen"/>
    <tableColumn id="21" xr3:uid="{00000000-0010-0000-0500-000015000000}" name="Total asignado real"/>
    <tableColumn id="22" xr3:uid="{00000000-0010-0000-0500-000016000000}" name="Diferencia pendiente real"/>
    <tableColumn id="23" xr3:uid="{00000000-0010-0000-0500-000017000000}" name="Estado"/>
  </tableColumns>
  <tableStyleInfo name="SEGUIMIENTO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46B65"/>
    <pageSetUpPr fitToPage="1"/>
  </sheetPr>
  <dimension ref="A1:H1000"/>
  <sheetViews>
    <sheetView showGridLines="0" tabSelected="1" workbookViewId="0">
      <selection activeCell="D26" sqref="D26"/>
    </sheetView>
  </sheetViews>
  <sheetFormatPr baseColWidth="10" defaultColWidth="12.625" defaultRowHeight="15" customHeight="1"/>
  <cols>
    <col min="1" max="1" width="7.125" bestFit="1" customWidth="1"/>
    <col min="2" max="2" width="10" bestFit="1" customWidth="1"/>
    <col min="3" max="3" width="10.125" bestFit="1" customWidth="1"/>
    <col min="4" max="4" width="18.125" bestFit="1" customWidth="1"/>
    <col min="5" max="5" width="6.125" bestFit="1" customWidth="1"/>
    <col min="6" max="6" width="8.375" bestFit="1" customWidth="1"/>
    <col min="7" max="7" width="9.875" bestFit="1" customWidth="1"/>
    <col min="8" max="8" width="17" customWidth="1"/>
    <col min="9" max="26" width="8.625" customWidth="1"/>
  </cols>
  <sheetData>
    <row r="1" spans="1:8" ht="19.5" customHeight="1"/>
    <row r="2" spans="1:8" ht="19.5" customHeight="1">
      <c r="A2" s="46" t="s">
        <v>0</v>
      </c>
      <c r="B2" s="47"/>
      <c r="C2" s="47"/>
      <c r="D2" s="47"/>
      <c r="E2" s="47"/>
      <c r="F2" s="47"/>
      <c r="G2" s="47"/>
      <c r="H2" s="48"/>
    </row>
    <row r="3" spans="1:8" ht="19.5" customHeight="1">
      <c r="A3" s="49"/>
      <c r="B3" s="50"/>
      <c r="C3" s="50"/>
      <c r="D3" s="50"/>
      <c r="E3" s="50"/>
      <c r="F3" s="50"/>
      <c r="G3" s="50"/>
      <c r="H3" s="51"/>
    </row>
    <row r="4" spans="1:8" ht="19.5" customHeight="1">
      <c r="A4" s="52" t="s">
        <v>1</v>
      </c>
      <c r="B4" s="31"/>
      <c r="C4" s="31"/>
      <c r="D4" s="31"/>
      <c r="E4" s="31"/>
      <c r="F4" s="31"/>
      <c r="G4" s="31"/>
      <c r="H4" s="31"/>
    </row>
    <row r="5" spans="1:8" ht="19.5" customHeight="1"/>
    <row r="6" spans="1:8" ht="19.5" customHeight="1">
      <c r="A6" s="36" t="s">
        <v>2</v>
      </c>
      <c r="B6" s="37"/>
      <c r="C6" s="37"/>
      <c r="D6" s="38"/>
      <c r="E6" s="36" t="s">
        <v>3</v>
      </c>
      <c r="F6" s="37"/>
      <c r="G6" s="37"/>
      <c r="H6" s="38"/>
    </row>
    <row r="7" spans="1:8" ht="19.5" customHeight="1">
      <c r="A7" s="27" t="s">
        <v>4</v>
      </c>
      <c r="B7" s="28"/>
      <c r="C7" s="28"/>
      <c r="D7" s="29"/>
      <c r="E7" s="27" t="s">
        <v>5</v>
      </c>
      <c r="F7" s="28"/>
      <c r="G7" s="28"/>
      <c r="H7" s="29"/>
    </row>
    <row r="8" spans="1:8" ht="19.5" customHeight="1">
      <c r="A8" s="30"/>
      <c r="B8" s="31"/>
      <c r="C8" s="31"/>
      <c r="D8" s="32"/>
      <c r="E8" s="30"/>
      <c r="F8" s="31"/>
      <c r="G8" s="31"/>
      <c r="H8" s="32"/>
    </row>
    <row r="9" spans="1:8" ht="19.5" customHeight="1">
      <c r="A9" s="33"/>
      <c r="B9" s="34"/>
      <c r="C9" s="34"/>
      <c r="D9" s="35"/>
      <c r="E9" s="33"/>
      <c r="F9" s="34"/>
      <c r="G9" s="34"/>
      <c r="H9" s="35"/>
    </row>
    <row r="10" spans="1:8" ht="19.5" customHeight="1"/>
    <row r="11" spans="1:8" ht="19.5" customHeight="1">
      <c r="A11" s="36" t="s">
        <v>6</v>
      </c>
      <c r="B11" s="37"/>
      <c r="C11" s="37"/>
      <c r="D11" s="37"/>
      <c r="E11" s="37"/>
      <c r="F11" s="37"/>
      <c r="G11" s="37"/>
      <c r="H11" s="38"/>
    </row>
    <row r="12" spans="1:8" ht="19.5" customHeight="1">
      <c r="A12" s="27" t="s">
        <v>7</v>
      </c>
      <c r="B12" s="28"/>
      <c r="C12" s="28"/>
      <c r="D12" s="28"/>
      <c r="E12" s="28"/>
      <c r="F12" s="28"/>
      <c r="G12" s="28"/>
      <c r="H12" s="29"/>
    </row>
    <row r="13" spans="1:8" ht="19.5" customHeight="1">
      <c r="A13" s="30"/>
      <c r="B13" s="31"/>
      <c r="C13" s="31"/>
      <c r="D13" s="31"/>
      <c r="E13" s="31"/>
      <c r="F13" s="31"/>
      <c r="G13" s="31"/>
      <c r="H13" s="32"/>
    </row>
    <row r="14" spans="1:8" ht="19.5" customHeight="1">
      <c r="A14" s="33"/>
      <c r="B14" s="34"/>
      <c r="C14" s="34"/>
      <c r="D14" s="34"/>
      <c r="E14" s="34"/>
      <c r="F14" s="34"/>
      <c r="G14" s="34"/>
      <c r="H14" s="35"/>
    </row>
    <row r="15" spans="1:8" ht="19.5" customHeight="1"/>
    <row r="16" spans="1:8" ht="19.5" customHeight="1">
      <c r="A16" s="36" t="s">
        <v>8</v>
      </c>
      <c r="B16" s="37"/>
      <c r="C16" s="37"/>
      <c r="D16" s="37"/>
      <c r="E16" s="37"/>
      <c r="F16" s="37"/>
      <c r="G16" s="37"/>
      <c r="H16" s="38"/>
    </row>
    <row r="17" spans="1:8" ht="19.5" customHeight="1">
      <c r="A17" s="39" t="s">
        <v>9</v>
      </c>
      <c r="B17" s="29"/>
      <c r="D17" s="40" t="s">
        <v>10</v>
      </c>
      <c r="E17" s="29"/>
      <c r="G17" s="41" t="s">
        <v>11</v>
      </c>
      <c r="H17" s="42"/>
    </row>
    <row r="18" spans="1:8" ht="19.5" customHeight="1">
      <c r="A18" s="33"/>
      <c r="B18" s="35"/>
      <c r="D18" s="33"/>
      <c r="E18" s="35"/>
      <c r="G18" s="43"/>
      <c r="H18" s="44"/>
    </row>
    <row r="19" spans="1:8" ht="19.5" customHeight="1"/>
    <row r="20" spans="1:8" ht="19.5" customHeight="1">
      <c r="A20" s="36" t="s">
        <v>12</v>
      </c>
      <c r="B20" s="37"/>
      <c r="C20" s="37"/>
      <c r="D20" s="37"/>
      <c r="E20" s="37"/>
      <c r="F20" s="37"/>
      <c r="G20" s="37"/>
      <c r="H20" s="38"/>
    </row>
    <row r="21" spans="1:8" ht="19.5" customHeight="1">
      <c r="A21" s="27" t="s">
        <v>13</v>
      </c>
      <c r="B21" s="28"/>
      <c r="C21" s="28"/>
      <c r="D21" s="28"/>
      <c r="E21" s="28"/>
      <c r="F21" s="28"/>
      <c r="G21" s="28"/>
      <c r="H21" s="29"/>
    </row>
    <row r="22" spans="1:8" ht="19.5" customHeight="1">
      <c r="A22" s="30"/>
      <c r="B22" s="31"/>
      <c r="C22" s="31"/>
      <c r="D22" s="31"/>
      <c r="E22" s="31"/>
      <c r="F22" s="31"/>
      <c r="G22" s="31"/>
      <c r="H22" s="32"/>
    </row>
    <row r="23" spans="1:8" ht="19.5" customHeight="1">
      <c r="A23" s="33"/>
      <c r="B23" s="34"/>
      <c r="C23" s="34"/>
      <c r="D23" s="34"/>
      <c r="E23" s="34"/>
      <c r="F23" s="34"/>
      <c r="G23" s="34"/>
      <c r="H23" s="35"/>
    </row>
    <row r="24" spans="1:8" ht="19.5" customHeight="1"/>
    <row r="25" spans="1:8" ht="19.5" customHeight="1">
      <c r="A25" s="45" t="s">
        <v>14</v>
      </c>
      <c r="B25" s="31"/>
      <c r="C25" s="31"/>
      <c r="D25" s="31"/>
      <c r="E25" s="31"/>
      <c r="F25" s="31"/>
      <c r="G25" s="31"/>
      <c r="H25" s="31"/>
    </row>
    <row r="26" spans="1:8" ht="19.5" customHeight="1">
      <c r="A26" s="3" t="str">
        <f>HYPERLINK("#'RESUMEN'!A1","RESUMEN")</f>
        <v>RESUMEN</v>
      </c>
      <c r="B26" s="3" t="str">
        <f>HYPERLINK("#'RADIOGRAFÍA'!A1","RADIOGRAFÍA")</f>
        <v>RADIOGRAFÍA</v>
      </c>
      <c r="C26" s="3" t="str">
        <f>HYPERLINK("#'DISTRIBUCIÓN'!A1","DISTRIBUCIÓN")</f>
        <v>DISTRIBUCIÓN</v>
      </c>
      <c r="D26" s="3" t="str">
        <f>HYPERLINK("#'PROVISIONES Y COLCHÓN'!A1","PROVISIONES Y COLCHÓN")</f>
        <v>PROVISIONES Y COLCHÓN</v>
      </c>
      <c r="E26" s="3" t="str">
        <f>HYPERLINK("#'DEUDAS'!A1","DEUDAS")</f>
        <v>DEUDAS</v>
      </c>
      <c r="F26" s="3" t="str">
        <f>HYPERLINK("#'OBJETIVOS'!A1","OBJETIVOS")</f>
        <v>OBJETIVOS</v>
      </c>
      <c r="G26" s="3" t="str">
        <f>HYPERLINK("#'SEGUIMIENTO'!A1","SEGUIMIENTO")</f>
        <v>SEGUIMIENTO</v>
      </c>
    </row>
    <row r="27" spans="1:8" ht="19.5" customHeight="1"/>
    <row r="28" spans="1:8" ht="19.5" customHeight="1"/>
    <row r="29" spans="1:8" ht="19.5" customHeight="1"/>
    <row r="30" spans="1:8" ht="19.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A20:H20"/>
    <mergeCell ref="A21:H23"/>
    <mergeCell ref="A25:H25"/>
    <mergeCell ref="A2:H3"/>
    <mergeCell ref="A4:H4"/>
    <mergeCell ref="A6:D6"/>
    <mergeCell ref="E6:H6"/>
    <mergeCell ref="A7:D9"/>
    <mergeCell ref="E7:H9"/>
    <mergeCell ref="A11:H11"/>
    <mergeCell ref="A12:H14"/>
    <mergeCell ref="A16:H16"/>
    <mergeCell ref="A17:B18"/>
    <mergeCell ref="D17:E18"/>
    <mergeCell ref="G17:H18"/>
  </mergeCells>
  <pageMargins left="0.35" right="0.35" top="0.55000000000000004" bottom="0.55000000000000004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46B65"/>
    <pageSetUpPr fitToPage="1"/>
  </sheetPr>
  <dimension ref="A1:AB1000"/>
  <sheetViews>
    <sheetView showGridLines="0" workbookViewId="0">
      <pane ySplit="5" topLeftCell="A6" activePane="bottomLeft" state="frozen"/>
      <selection pane="bottomLeft" activeCell="A7" sqref="A7:C7"/>
    </sheetView>
  </sheetViews>
  <sheetFormatPr baseColWidth="10" defaultColWidth="12.625" defaultRowHeight="15" customHeight="1"/>
  <cols>
    <col min="1" max="3" width="14" customWidth="1"/>
    <col min="4" max="4" width="3" customWidth="1"/>
    <col min="5" max="7" width="14" customWidth="1"/>
    <col min="8" max="8" width="3" customWidth="1"/>
    <col min="9" max="11" width="14" customWidth="1"/>
    <col min="12" max="12" width="3" customWidth="1"/>
    <col min="13" max="15" width="14" customWidth="1"/>
    <col min="16" max="16" width="3" customWidth="1"/>
    <col min="17" max="17" width="8.625" customWidth="1"/>
    <col min="18" max="18" width="13" customWidth="1"/>
    <col min="19" max="23" width="15" customWidth="1"/>
    <col min="24" max="26" width="13" customWidth="1"/>
    <col min="27" max="27" width="15" customWidth="1"/>
    <col min="28" max="28" width="14" customWidth="1"/>
  </cols>
  <sheetData>
    <row r="1" spans="1:28" ht="14.25">
      <c r="A1" s="1" t="str">
        <f>HYPERLINK("#'INICIO'!A1","INICIO")</f>
        <v>INICIO</v>
      </c>
    </row>
    <row r="2" spans="1:28" ht="33.75" customHeight="1">
      <c r="A2" s="58" t="s">
        <v>74</v>
      </c>
      <c r="B2" s="54"/>
      <c r="C2" s="54"/>
      <c r="D2" s="54"/>
      <c r="E2" s="54"/>
      <c r="F2" s="54"/>
      <c r="G2" s="54"/>
      <c r="H2" s="55"/>
    </row>
    <row r="3" spans="1:28" ht="27.75" customHeight="1">
      <c r="A3" s="59" t="s">
        <v>75</v>
      </c>
      <c r="B3" s="31"/>
      <c r="C3" s="31"/>
      <c r="D3" s="31"/>
      <c r="E3" s="31"/>
      <c r="F3" s="31"/>
      <c r="G3" s="31"/>
      <c r="H3" s="31"/>
    </row>
    <row r="4" spans="1:28" ht="14.25">
      <c r="R4" s="16" t="s">
        <v>36</v>
      </c>
      <c r="S4" s="16" t="s">
        <v>76</v>
      </c>
      <c r="T4" s="16" t="s">
        <v>77</v>
      </c>
      <c r="U4" s="16" t="s">
        <v>78</v>
      </c>
      <c r="V4" s="16" t="s">
        <v>79</v>
      </c>
      <c r="W4" s="16" t="s">
        <v>80</v>
      </c>
      <c r="X4" s="16" t="s">
        <v>50</v>
      </c>
      <c r="Y4" s="16" t="s">
        <v>81</v>
      </c>
      <c r="Z4" s="16" t="s">
        <v>52</v>
      </c>
      <c r="AA4" s="16" t="s">
        <v>82</v>
      </c>
      <c r="AB4" s="16" t="s">
        <v>54</v>
      </c>
    </row>
    <row r="5" spans="1:28" ht="14.25">
      <c r="A5" s="4" t="s">
        <v>83</v>
      </c>
      <c r="B5" s="17"/>
      <c r="D5" s="4" t="s">
        <v>84</v>
      </c>
      <c r="E5" s="18" t="str">
        <f>IF(COUNT(SEGUIMIENTO!A25:A60)=0,"",MAX(SEGUIMIENTO!A25:A60))</f>
        <v/>
      </c>
      <c r="G5" s="4" t="s">
        <v>85</v>
      </c>
      <c r="H5" s="19">
        <f>RADIOGRAFÍA!C6</f>
        <v>0</v>
      </c>
      <c r="R5" s="16" t="str">
        <f>IF(SEGUIMIENTO!A25="","",TEXT(SEGUIMIENTO!A25,"mmm yyyy"))</f>
        <v/>
      </c>
      <c r="S5" s="16" t="str">
        <f>IF(SEGUIMIENTO!R25="","",SEGUIMIENTO!R25)</f>
        <v/>
      </c>
      <c r="T5" s="16" t="str">
        <f>IF(SEGUIMIENTO!S25="","",SEGUIMIENTO!S25)</f>
        <v/>
      </c>
      <c r="U5" s="16" t="str">
        <f>IF(SEGUIMIENTO!M25="","",SEGUIMIENTO!M25)</f>
        <v/>
      </c>
      <c r="V5" s="16" t="str">
        <f>IF(SEGUIMIENTO!N25="","",SEGUIMIENTO!N25)</f>
        <v/>
      </c>
      <c r="W5" s="16" t="str">
        <f>IF(SEGUIMIENTO!O25="","",SEGUIMIENTO!O25)</f>
        <v/>
      </c>
      <c r="X5" s="16" t="str">
        <f>IF(SEGUIMIENTO!H25="","",SEGUIMIENTO!H25)</f>
        <v/>
      </c>
      <c r="Y5" s="16" t="str">
        <f>IF(SEGUIMIENTO!I25="","",SEGUIMIENTO!I25)</f>
        <v/>
      </c>
      <c r="Z5" s="16" t="str">
        <f>IF(SEGUIMIENTO!J25="","",SEGUIMIENTO!J25)</f>
        <v/>
      </c>
      <c r="AA5" s="16" t="str">
        <f>IF(SEGUIMIENTO!K25="","",SEGUIMIENTO!K25)</f>
        <v/>
      </c>
      <c r="AB5" s="16" t="str">
        <f>IF(SEGUIMIENTO!L25="","",SEGUIMIENTO!L25)</f>
        <v/>
      </c>
    </row>
    <row r="6" spans="1:28" ht="14.25">
      <c r="R6" s="16" t="str">
        <f>IF(SEGUIMIENTO!A26="","",TEXT(SEGUIMIENTO!A26,"mmm yyyy"))</f>
        <v/>
      </c>
      <c r="S6" s="16" t="str">
        <f>IF(SEGUIMIENTO!R26="","",SEGUIMIENTO!R26)</f>
        <v/>
      </c>
      <c r="T6" s="16" t="str">
        <f>IF(SEGUIMIENTO!S26="","",SEGUIMIENTO!S26)</f>
        <v/>
      </c>
      <c r="U6" s="16" t="str">
        <f>IF(SEGUIMIENTO!M26="","",SEGUIMIENTO!M26)</f>
        <v/>
      </c>
      <c r="V6" s="16" t="str">
        <f>IF(SEGUIMIENTO!N26="","",SEGUIMIENTO!N26)</f>
        <v/>
      </c>
      <c r="W6" s="16" t="str">
        <f>IF(SEGUIMIENTO!O26="","",SEGUIMIENTO!O26)</f>
        <v/>
      </c>
      <c r="X6" s="16" t="str">
        <f>IF(SEGUIMIENTO!H26="","",SEGUIMIENTO!H26)</f>
        <v/>
      </c>
      <c r="Y6" s="16" t="str">
        <f>IF(SEGUIMIENTO!I26="","",SEGUIMIENTO!I26)</f>
        <v/>
      </c>
      <c r="Z6" s="16" t="str">
        <f>IF(SEGUIMIENTO!J26="","",SEGUIMIENTO!J26)</f>
        <v/>
      </c>
      <c r="AA6" s="16" t="str">
        <f>IF(SEGUIMIENTO!K26="","",SEGUIMIENTO!K26)</f>
        <v/>
      </c>
      <c r="AB6" s="16" t="str">
        <f>IF(SEGUIMIENTO!L26="","",SEGUIMIENTO!L26)</f>
        <v/>
      </c>
    </row>
    <row r="7" spans="1:28" ht="14.25">
      <c r="A7" s="53" t="s">
        <v>86</v>
      </c>
      <c r="B7" s="54"/>
      <c r="C7" s="55"/>
      <c r="E7" s="53" t="s">
        <v>30</v>
      </c>
      <c r="F7" s="54"/>
      <c r="G7" s="55"/>
      <c r="I7" s="53" t="s">
        <v>39</v>
      </c>
      <c r="J7" s="54"/>
      <c r="K7" s="55"/>
      <c r="M7" s="53" t="s">
        <v>80</v>
      </c>
      <c r="N7" s="54"/>
      <c r="O7" s="55"/>
      <c r="R7" s="16" t="str">
        <f>IF(SEGUIMIENTO!A27="","",TEXT(SEGUIMIENTO!A27,"mmm yyyy"))</f>
        <v/>
      </c>
      <c r="S7" s="16" t="str">
        <f>IF(SEGUIMIENTO!R27="","",SEGUIMIENTO!R27)</f>
        <v/>
      </c>
      <c r="T7" s="16" t="str">
        <f>IF(SEGUIMIENTO!S27="","",SEGUIMIENTO!S27)</f>
        <v/>
      </c>
      <c r="U7" s="16" t="str">
        <f>IF(SEGUIMIENTO!M27="","",SEGUIMIENTO!M27)</f>
        <v/>
      </c>
      <c r="V7" s="16" t="str">
        <f>IF(SEGUIMIENTO!N27="","",SEGUIMIENTO!N27)</f>
        <v/>
      </c>
      <c r="W7" s="16" t="str">
        <f>IF(SEGUIMIENTO!O27="","",SEGUIMIENTO!O27)</f>
        <v/>
      </c>
      <c r="X7" s="16" t="str">
        <f>IF(SEGUIMIENTO!H27="","",SEGUIMIENTO!H27)</f>
        <v/>
      </c>
      <c r="Y7" s="16" t="str">
        <f>IF(SEGUIMIENTO!I27="","",SEGUIMIENTO!I27)</f>
        <v/>
      </c>
      <c r="Z7" s="16" t="str">
        <f>IF(SEGUIMIENTO!J27="","",SEGUIMIENTO!J27)</f>
        <v/>
      </c>
      <c r="AA7" s="16" t="str">
        <f>IF(SEGUIMIENTO!K27="","",SEGUIMIENTO!K27)</f>
        <v/>
      </c>
      <c r="AB7" s="16" t="str">
        <f>IF(SEGUIMIENTO!L27="","",SEGUIMIENTO!L27)</f>
        <v/>
      </c>
    </row>
    <row r="8" spans="1:28" ht="14.25">
      <c r="A8" s="56" t="str">
        <f>IF(COUNTIFS(SEGUIMIENTO!$A$25:$A$60,$B$5)=0,"",SUMIFS(SEGUIMIENTO!$S$25:$S$60,SEGUIMIENTO!$A$25:$A$60,$B$5))</f>
        <v/>
      </c>
      <c r="B8" s="28"/>
      <c r="C8" s="29"/>
      <c r="E8" s="56" t="str">
        <f>IF(RADIOGRAFÍA!C8="","",RADIOGRAFÍA!C8)</f>
        <v/>
      </c>
      <c r="F8" s="28"/>
      <c r="G8" s="29"/>
      <c r="I8" s="56" t="str">
        <f>IF(RADIOGRAFÍA!H12="","",RADIOGRAFÍA!H12)</f>
        <v/>
      </c>
      <c r="J8" s="28"/>
      <c r="K8" s="29"/>
      <c r="M8" s="56" t="str">
        <f>IF(DEUDAS!B9="","",DEUDAS!B9)</f>
        <v/>
      </c>
      <c r="N8" s="28"/>
      <c r="O8" s="29"/>
      <c r="R8" s="16" t="str">
        <f>IF(SEGUIMIENTO!A28="","",TEXT(SEGUIMIENTO!A28,"mmm yyyy"))</f>
        <v/>
      </c>
      <c r="S8" s="16" t="str">
        <f>IF(SEGUIMIENTO!R28="","",SEGUIMIENTO!R28)</f>
        <v/>
      </c>
      <c r="T8" s="16" t="str">
        <f>IF(SEGUIMIENTO!S28="","",SEGUIMIENTO!S28)</f>
        <v/>
      </c>
      <c r="U8" s="16" t="str">
        <f>IF(SEGUIMIENTO!M28="","",SEGUIMIENTO!M28)</f>
        <v/>
      </c>
      <c r="V8" s="16" t="str">
        <f>IF(SEGUIMIENTO!N28="","",SEGUIMIENTO!N28)</f>
        <v/>
      </c>
      <c r="W8" s="16" t="str">
        <f>IF(SEGUIMIENTO!O28="","",SEGUIMIENTO!O28)</f>
        <v/>
      </c>
      <c r="X8" s="16" t="str">
        <f>IF(SEGUIMIENTO!H28="","",SEGUIMIENTO!H28)</f>
        <v/>
      </c>
      <c r="Y8" s="16" t="str">
        <f>IF(SEGUIMIENTO!I28="","",SEGUIMIENTO!I28)</f>
        <v/>
      </c>
      <c r="Z8" s="16" t="str">
        <f>IF(SEGUIMIENTO!J28="","",SEGUIMIENTO!J28)</f>
        <v/>
      </c>
      <c r="AA8" s="16" t="str">
        <f>IF(SEGUIMIENTO!K28="","",SEGUIMIENTO!K28)</f>
        <v/>
      </c>
      <c r="AB8" s="16" t="str">
        <f>IF(SEGUIMIENTO!L28="","",SEGUIMIENTO!L28)</f>
        <v/>
      </c>
    </row>
    <row r="9" spans="1:28" ht="14.25">
      <c r="A9" s="30"/>
      <c r="B9" s="31"/>
      <c r="C9" s="32"/>
      <c r="E9" s="30"/>
      <c r="F9" s="31"/>
      <c r="G9" s="32"/>
      <c r="I9" s="30"/>
      <c r="J9" s="31"/>
      <c r="K9" s="32"/>
      <c r="M9" s="30"/>
      <c r="N9" s="31"/>
      <c r="O9" s="32"/>
      <c r="R9" s="16" t="str">
        <f>IF(SEGUIMIENTO!A29="","",TEXT(SEGUIMIENTO!A29,"mmm yyyy"))</f>
        <v/>
      </c>
      <c r="S9" s="16" t="str">
        <f>IF(SEGUIMIENTO!R29="","",SEGUIMIENTO!R29)</f>
        <v/>
      </c>
      <c r="T9" s="16" t="str">
        <f>IF(SEGUIMIENTO!S29="","",SEGUIMIENTO!S29)</f>
        <v/>
      </c>
      <c r="U9" s="16" t="str">
        <f>IF(SEGUIMIENTO!M29="","",SEGUIMIENTO!M29)</f>
        <v/>
      </c>
      <c r="V9" s="16" t="str">
        <f>IF(SEGUIMIENTO!N29="","",SEGUIMIENTO!N29)</f>
        <v/>
      </c>
      <c r="W9" s="16" t="str">
        <f>IF(SEGUIMIENTO!O29="","",SEGUIMIENTO!O29)</f>
        <v/>
      </c>
      <c r="X9" s="16" t="str">
        <f>IF(SEGUIMIENTO!H29="","",SEGUIMIENTO!H29)</f>
        <v/>
      </c>
      <c r="Y9" s="16" t="str">
        <f>IF(SEGUIMIENTO!I29="","",SEGUIMIENTO!I29)</f>
        <v/>
      </c>
      <c r="Z9" s="16" t="str">
        <f>IF(SEGUIMIENTO!J29="","",SEGUIMIENTO!J29)</f>
        <v/>
      </c>
      <c r="AA9" s="16" t="str">
        <f>IF(SEGUIMIENTO!K29="","",SEGUIMIENTO!K29)</f>
        <v/>
      </c>
      <c r="AB9" s="16" t="str">
        <f>IF(SEGUIMIENTO!L29="","",SEGUIMIENTO!L29)</f>
        <v/>
      </c>
    </row>
    <row r="10" spans="1:28" ht="14.25">
      <c r="A10" s="33"/>
      <c r="B10" s="34"/>
      <c r="C10" s="35"/>
      <c r="E10" s="33"/>
      <c r="F10" s="34"/>
      <c r="G10" s="35"/>
      <c r="I10" s="33"/>
      <c r="J10" s="34"/>
      <c r="K10" s="35"/>
      <c r="M10" s="33"/>
      <c r="N10" s="34"/>
      <c r="O10" s="35"/>
      <c r="R10" s="16" t="str">
        <f>IF(SEGUIMIENTO!A30="","",TEXT(SEGUIMIENTO!A30,"mmm yyyy"))</f>
        <v/>
      </c>
      <c r="S10" s="16" t="str">
        <f>IF(SEGUIMIENTO!R30="","",SEGUIMIENTO!R30)</f>
        <v/>
      </c>
      <c r="T10" s="16" t="str">
        <f>IF(SEGUIMIENTO!S30="","",SEGUIMIENTO!S30)</f>
        <v/>
      </c>
      <c r="U10" s="16" t="str">
        <f>IF(SEGUIMIENTO!M30="","",SEGUIMIENTO!M30)</f>
        <v/>
      </c>
      <c r="V10" s="16" t="str">
        <f>IF(SEGUIMIENTO!N30="","",SEGUIMIENTO!N30)</f>
        <v/>
      </c>
      <c r="W10" s="16" t="str">
        <f>IF(SEGUIMIENTO!O30="","",SEGUIMIENTO!O30)</f>
        <v/>
      </c>
      <c r="X10" s="16" t="str">
        <f>IF(SEGUIMIENTO!H30="","",SEGUIMIENTO!H30)</f>
        <v/>
      </c>
      <c r="Y10" s="16" t="str">
        <f>IF(SEGUIMIENTO!I30="","",SEGUIMIENTO!I30)</f>
        <v/>
      </c>
      <c r="Z10" s="16" t="str">
        <f>IF(SEGUIMIENTO!J30="","",SEGUIMIENTO!J30)</f>
        <v/>
      </c>
      <c r="AA10" s="16" t="str">
        <f>IF(SEGUIMIENTO!K30="","",SEGUIMIENTO!K30)</f>
        <v/>
      </c>
      <c r="AB10" s="16" t="str">
        <f>IF(SEGUIMIENTO!L30="","",SEGUIMIENTO!L30)</f>
        <v/>
      </c>
    </row>
    <row r="11" spans="1:28" ht="14.25">
      <c r="A11" s="57" t="str">
        <f>IF(B5="","Selecciona un mes",TEXT(B5,"mmmm yyyy"))</f>
        <v>Selecciona un mes</v>
      </c>
      <c r="B11" s="31"/>
      <c r="C11" s="31"/>
      <c r="E11" s="57" t="str">
        <f>IF(RADIOGRAFÍA!C6="","Dato pendiente",TEXT(RADIOGRAFÍA!C6,"dd/mm/yyyy"))</f>
        <v>Dato pendiente</v>
      </c>
      <c r="F11" s="31"/>
      <c r="G11" s="31"/>
      <c r="I11" s="57" t="str">
        <f>IF(RADIOGRAFÍA!C6="","Dato pendiente",TEXT(RADIOGRAFÍA!C6,"dd/mm/yyyy"))</f>
        <v>Dato pendiente</v>
      </c>
      <c r="J11" s="31"/>
      <c r="K11" s="31"/>
      <c r="M11" s="57" t="str">
        <f>IF(DEUDAS!B6="Pendiente","Dato pendiente","Situación actual")</f>
        <v>Dato pendiente</v>
      </c>
      <c r="N11" s="31"/>
      <c r="O11" s="31"/>
      <c r="R11" s="16" t="str">
        <f>IF(SEGUIMIENTO!A31="","",TEXT(SEGUIMIENTO!A31,"mmm yyyy"))</f>
        <v/>
      </c>
      <c r="S11" s="16" t="str">
        <f>IF(SEGUIMIENTO!R31="","",SEGUIMIENTO!R31)</f>
        <v/>
      </c>
      <c r="T11" s="16" t="str">
        <f>IF(SEGUIMIENTO!S31="","",SEGUIMIENTO!S31)</f>
        <v/>
      </c>
      <c r="U11" s="16" t="str">
        <f>IF(SEGUIMIENTO!M31="","",SEGUIMIENTO!M31)</f>
        <v/>
      </c>
      <c r="V11" s="16" t="str">
        <f>IF(SEGUIMIENTO!N31="","",SEGUIMIENTO!N31)</f>
        <v/>
      </c>
      <c r="W11" s="16" t="str">
        <f>IF(SEGUIMIENTO!O31="","",SEGUIMIENTO!O31)</f>
        <v/>
      </c>
      <c r="X11" s="16" t="str">
        <f>IF(SEGUIMIENTO!H31="","",SEGUIMIENTO!H31)</f>
        <v/>
      </c>
      <c r="Y11" s="16" t="str">
        <f>IF(SEGUIMIENTO!I31="","",SEGUIMIENTO!I31)</f>
        <v/>
      </c>
      <c r="Z11" s="16" t="str">
        <f>IF(SEGUIMIENTO!J31="","",SEGUIMIENTO!J31)</f>
        <v/>
      </c>
      <c r="AA11" s="16" t="str">
        <f>IF(SEGUIMIENTO!K31="","",SEGUIMIENTO!K31)</f>
        <v/>
      </c>
      <c r="AB11" s="16" t="str">
        <f>IF(SEGUIMIENTO!L31="","",SEGUIMIENTO!L31)</f>
        <v/>
      </c>
    </row>
    <row r="12" spans="1:28" ht="14.25">
      <c r="R12" s="16" t="str">
        <f>IF(SEGUIMIENTO!A32="","",TEXT(SEGUIMIENTO!A32,"mmm yyyy"))</f>
        <v/>
      </c>
      <c r="S12" s="16" t="str">
        <f>IF(SEGUIMIENTO!R32="","",SEGUIMIENTO!R32)</f>
        <v/>
      </c>
      <c r="T12" s="16" t="str">
        <f>IF(SEGUIMIENTO!S32="","",SEGUIMIENTO!S32)</f>
        <v/>
      </c>
      <c r="U12" s="16" t="str">
        <f>IF(SEGUIMIENTO!M32="","",SEGUIMIENTO!M32)</f>
        <v/>
      </c>
      <c r="V12" s="16" t="str">
        <f>IF(SEGUIMIENTO!N32="","",SEGUIMIENTO!N32)</f>
        <v/>
      </c>
      <c r="W12" s="16" t="str">
        <f>IF(SEGUIMIENTO!O32="","",SEGUIMIENTO!O32)</f>
        <v/>
      </c>
      <c r="X12" s="16" t="str">
        <f>IF(SEGUIMIENTO!H32="","",SEGUIMIENTO!H32)</f>
        <v/>
      </c>
      <c r="Y12" s="16" t="str">
        <f>IF(SEGUIMIENTO!I32="","",SEGUIMIENTO!I32)</f>
        <v/>
      </c>
      <c r="Z12" s="16" t="str">
        <f>IF(SEGUIMIENTO!J32="","",SEGUIMIENTO!J32)</f>
        <v/>
      </c>
      <c r="AA12" s="16" t="str">
        <f>IF(SEGUIMIENTO!K32="","",SEGUIMIENTO!K32)</f>
        <v/>
      </c>
      <c r="AB12" s="16" t="str">
        <f>IF(SEGUIMIENTO!L32="","",SEGUIMIENTO!L32)</f>
        <v/>
      </c>
    </row>
    <row r="13" spans="1:28" ht="14.25">
      <c r="A13" s="53" t="s">
        <v>113</v>
      </c>
      <c r="B13" s="54"/>
      <c r="C13" s="55"/>
      <c r="E13" s="53" t="s">
        <v>114</v>
      </c>
      <c r="F13" s="54"/>
      <c r="G13" s="55"/>
      <c r="I13" s="53" t="s">
        <v>115</v>
      </c>
      <c r="J13" s="54"/>
      <c r="K13" s="55"/>
      <c r="M13" s="53" t="s">
        <v>116</v>
      </c>
      <c r="N13" s="54"/>
      <c r="O13" s="55"/>
      <c r="R13" s="16" t="str">
        <f>IF(SEGUIMIENTO!A33="","",TEXT(SEGUIMIENTO!A33,"mmm yyyy"))</f>
        <v/>
      </c>
      <c r="S13" s="16" t="str">
        <f>IF(SEGUIMIENTO!R33="","",SEGUIMIENTO!R33)</f>
        <v/>
      </c>
      <c r="T13" s="16" t="str">
        <f>IF(SEGUIMIENTO!S33="","",SEGUIMIENTO!S33)</f>
        <v/>
      </c>
      <c r="U13" s="16" t="str">
        <f>IF(SEGUIMIENTO!M33="","",SEGUIMIENTO!M33)</f>
        <v/>
      </c>
      <c r="V13" s="16" t="str">
        <f>IF(SEGUIMIENTO!N33="","",SEGUIMIENTO!N33)</f>
        <v/>
      </c>
      <c r="W13" s="16" t="str">
        <f>IF(SEGUIMIENTO!O33="","",SEGUIMIENTO!O33)</f>
        <v/>
      </c>
      <c r="X13" s="16" t="str">
        <f>IF(SEGUIMIENTO!H33="","",SEGUIMIENTO!H33)</f>
        <v/>
      </c>
      <c r="Y13" s="16" t="str">
        <f>IF(SEGUIMIENTO!I33="","",SEGUIMIENTO!I33)</f>
        <v/>
      </c>
      <c r="Z13" s="16" t="str">
        <f>IF(SEGUIMIENTO!J33="","",SEGUIMIENTO!J33)</f>
        <v/>
      </c>
      <c r="AA13" s="16" t="str">
        <f>IF(SEGUIMIENTO!K33="","",SEGUIMIENTO!K33)</f>
        <v/>
      </c>
      <c r="AB13" s="16" t="str">
        <f>IF(SEGUIMIENTO!L33="","",SEGUIMIENTO!L33)</f>
        <v/>
      </c>
    </row>
    <row r="14" spans="1:28" ht="14.25">
      <c r="A14" s="56" t="str">
        <f>IF(DEUDAS!K9="","",DEUDAS!K9)</f>
        <v/>
      </c>
      <c r="B14" s="28"/>
      <c r="C14" s="29"/>
      <c r="E14" s="60" t="str">
        <f>IF('PROVISIONES Y COLCHÓN'!G36="","",'PROVISIONES Y COLCHÓN'!G36)</f>
        <v/>
      </c>
      <c r="F14" s="28"/>
      <c r="G14" s="29"/>
      <c r="I14" s="56" t="str">
        <f>IF(COUNT('PROVISIONES Y COLCHÓN'!B8:B26)=0,"",'PROVISIONES Y COLCHÓN'!F29)</f>
        <v/>
      </c>
      <c r="J14" s="28"/>
      <c r="K14" s="29"/>
      <c r="M14" s="60" t="str">
        <f>IF(SUM(OBJETIVOS!B9:B27)=0,"",MIN(1,SUM(OBJETIVOS!C9:C27)/SUM(OBJETIVOS!B9:B27)))</f>
        <v/>
      </c>
      <c r="N14" s="28"/>
      <c r="O14" s="29"/>
      <c r="R14" s="16" t="str">
        <f>IF(SEGUIMIENTO!A34="","",TEXT(SEGUIMIENTO!A34,"mmm yyyy"))</f>
        <v/>
      </c>
      <c r="S14" s="16" t="str">
        <f>IF(SEGUIMIENTO!R34="","",SEGUIMIENTO!R34)</f>
        <v/>
      </c>
      <c r="T14" s="16" t="str">
        <f>IF(SEGUIMIENTO!S34="","",SEGUIMIENTO!S34)</f>
        <v/>
      </c>
      <c r="U14" s="16" t="str">
        <f>IF(SEGUIMIENTO!M34="","",SEGUIMIENTO!M34)</f>
        <v/>
      </c>
      <c r="V14" s="16" t="str">
        <f>IF(SEGUIMIENTO!N34="","",SEGUIMIENTO!N34)</f>
        <v/>
      </c>
      <c r="W14" s="16" t="str">
        <f>IF(SEGUIMIENTO!O34="","",SEGUIMIENTO!O34)</f>
        <v/>
      </c>
      <c r="X14" s="16" t="str">
        <f>IF(SEGUIMIENTO!H34="","",SEGUIMIENTO!H34)</f>
        <v/>
      </c>
      <c r="Y14" s="16" t="str">
        <f>IF(SEGUIMIENTO!I34="","",SEGUIMIENTO!I34)</f>
        <v/>
      </c>
      <c r="Z14" s="16" t="str">
        <f>IF(SEGUIMIENTO!J34="","",SEGUIMIENTO!J34)</f>
        <v/>
      </c>
      <c r="AA14" s="16" t="str">
        <f>IF(SEGUIMIENTO!K34="","",SEGUIMIENTO!K34)</f>
        <v/>
      </c>
      <c r="AB14" s="16" t="str">
        <f>IF(SEGUIMIENTO!L34="","",SEGUIMIENTO!L34)</f>
        <v/>
      </c>
    </row>
    <row r="15" spans="1:28" ht="14.25">
      <c r="A15" s="30"/>
      <c r="B15" s="31"/>
      <c r="C15" s="32"/>
      <c r="E15" s="30"/>
      <c r="F15" s="31"/>
      <c r="G15" s="32"/>
      <c r="I15" s="30"/>
      <c r="J15" s="31"/>
      <c r="K15" s="32"/>
      <c r="M15" s="30"/>
      <c r="N15" s="31"/>
      <c r="O15" s="32"/>
      <c r="R15" s="16" t="str">
        <f>IF(SEGUIMIENTO!A35="","",TEXT(SEGUIMIENTO!A35,"mmm yyyy"))</f>
        <v/>
      </c>
      <c r="S15" s="16" t="str">
        <f>IF(SEGUIMIENTO!R35="","",SEGUIMIENTO!R35)</f>
        <v/>
      </c>
      <c r="T15" s="16" t="str">
        <f>IF(SEGUIMIENTO!S35="","",SEGUIMIENTO!S35)</f>
        <v/>
      </c>
      <c r="U15" s="16" t="str">
        <f>IF(SEGUIMIENTO!M35="","",SEGUIMIENTO!M35)</f>
        <v/>
      </c>
      <c r="V15" s="16" t="str">
        <f>IF(SEGUIMIENTO!N35="","",SEGUIMIENTO!N35)</f>
        <v/>
      </c>
      <c r="W15" s="16" t="str">
        <f>IF(SEGUIMIENTO!O35="","",SEGUIMIENTO!O35)</f>
        <v/>
      </c>
      <c r="X15" s="16" t="str">
        <f>IF(SEGUIMIENTO!H35="","",SEGUIMIENTO!H35)</f>
        <v/>
      </c>
      <c r="Y15" s="16" t="str">
        <f>IF(SEGUIMIENTO!I35="","",SEGUIMIENTO!I35)</f>
        <v/>
      </c>
      <c r="Z15" s="16" t="str">
        <f>IF(SEGUIMIENTO!J35="","",SEGUIMIENTO!J35)</f>
        <v/>
      </c>
      <c r="AA15" s="16" t="str">
        <f>IF(SEGUIMIENTO!K35="","",SEGUIMIENTO!K35)</f>
        <v/>
      </c>
      <c r="AB15" s="16" t="str">
        <f>IF(SEGUIMIENTO!L35="","",SEGUIMIENTO!L35)</f>
        <v/>
      </c>
    </row>
    <row r="16" spans="1:28" ht="14.25">
      <c r="A16" s="33"/>
      <c r="B16" s="34"/>
      <c r="C16" s="35"/>
      <c r="E16" s="33"/>
      <c r="F16" s="34"/>
      <c r="G16" s="35"/>
      <c r="I16" s="33"/>
      <c r="J16" s="34"/>
      <c r="K16" s="35"/>
      <c r="M16" s="33"/>
      <c r="N16" s="34"/>
      <c r="O16" s="35"/>
      <c r="R16" s="16" t="str">
        <f>IF(SEGUIMIENTO!A36="","",TEXT(SEGUIMIENTO!A36,"mmm yyyy"))</f>
        <v/>
      </c>
      <c r="S16" s="16" t="str">
        <f>IF(SEGUIMIENTO!R36="","",SEGUIMIENTO!R36)</f>
        <v/>
      </c>
      <c r="T16" s="16" t="str">
        <f>IF(SEGUIMIENTO!S36="","",SEGUIMIENTO!S36)</f>
        <v/>
      </c>
      <c r="U16" s="16" t="str">
        <f>IF(SEGUIMIENTO!M36="","",SEGUIMIENTO!M36)</f>
        <v/>
      </c>
      <c r="V16" s="16" t="str">
        <f>IF(SEGUIMIENTO!N36="","",SEGUIMIENTO!N36)</f>
        <v/>
      </c>
      <c r="W16" s="16" t="str">
        <f>IF(SEGUIMIENTO!O36="","",SEGUIMIENTO!O36)</f>
        <v/>
      </c>
      <c r="X16" s="16" t="str">
        <f>IF(SEGUIMIENTO!H36="","",SEGUIMIENTO!H36)</f>
        <v/>
      </c>
      <c r="Y16" s="16" t="str">
        <f>IF(SEGUIMIENTO!I36="","",SEGUIMIENTO!I36)</f>
        <v/>
      </c>
      <c r="Z16" s="16" t="str">
        <f>IF(SEGUIMIENTO!J36="","",SEGUIMIENTO!J36)</f>
        <v/>
      </c>
      <c r="AA16" s="16" t="str">
        <f>IF(SEGUIMIENTO!K36="","",SEGUIMIENTO!K36)</f>
        <v/>
      </c>
      <c r="AB16" s="16" t="str">
        <f>IF(SEGUIMIENTO!L36="","",SEGUIMIENTO!L36)</f>
        <v/>
      </c>
    </row>
    <row r="17" spans="1:28" ht="14.25">
      <c r="A17" s="57" t="str">
        <f>IF(DEUDAS!B6="Pendiente","Dato pendiente","Cuotas + aportación extra")</f>
        <v>Dato pendiente</v>
      </c>
      <c r="B17" s="31"/>
      <c r="C17" s="31"/>
      <c r="E17" s="57" t="str">
        <f>"Situación actual"</f>
        <v>Situación actual</v>
      </c>
      <c r="F17" s="31"/>
      <c r="G17" s="31"/>
      <c r="I17" s="57" t="str">
        <f>"Situación actual"</f>
        <v>Situación actual</v>
      </c>
      <c r="J17" s="31"/>
      <c r="K17" s="31"/>
      <c r="M17" s="57" t="str">
        <f>IF(SUM(OBJETIVOS!B9:B27)=0,"Dato pendiente","Pendiente: "&amp;TEXT(SUM(OBJETIVOS!G9:G27),"#,##0.00 €"))</f>
        <v>Dato pendiente</v>
      </c>
      <c r="N17" s="31"/>
      <c r="O17" s="31"/>
      <c r="R17" s="16" t="str">
        <f>IF(SEGUIMIENTO!A37="","",TEXT(SEGUIMIENTO!A37,"mmm yyyy"))</f>
        <v/>
      </c>
      <c r="S17" s="16" t="str">
        <f>IF(SEGUIMIENTO!R37="","",SEGUIMIENTO!R37)</f>
        <v/>
      </c>
      <c r="T17" s="16" t="str">
        <f>IF(SEGUIMIENTO!S37="","",SEGUIMIENTO!S37)</f>
        <v/>
      </c>
      <c r="U17" s="16" t="str">
        <f>IF(SEGUIMIENTO!M37="","",SEGUIMIENTO!M37)</f>
        <v/>
      </c>
      <c r="V17" s="16" t="str">
        <f>IF(SEGUIMIENTO!N37="","",SEGUIMIENTO!N37)</f>
        <v/>
      </c>
      <c r="W17" s="16" t="str">
        <f>IF(SEGUIMIENTO!O37="","",SEGUIMIENTO!O37)</f>
        <v/>
      </c>
      <c r="X17" s="16" t="str">
        <f>IF(SEGUIMIENTO!H37="","",SEGUIMIENTO!H37)</f>
        <v/>
      </c>
      <c r="Y17" s="16" t="str">
        <f>IF(SEGUIMIENTO!I37="","",SEGUIMIENTO!I37)</f>
        <v/>
      </c>
      <c r="Z17" s="16" t="str">
        <f>IF(SEGUIMIENTO!J37="","",SEGUIMIENTO!J37)</f>
        <v/>
      </c>
      <c r="AA17" s="16" t="str">
        <f>IF(SEGUIMIENTO!K37="","",SEGUIMIENTO!K37)</f>
        <v/>
      </c>
      <c r="AB17" s="16" t="str">
        <f>IF(SEGUIMIENTO!L37="","",SEGUIMIENTO!L37)</f>
        <v/>
      </c>
    </row>
    <row r="18" spans="1:28" ht="14.25">
      <c r="R18" s="16" t="str">
        <f>IF(SEGUIMIENTO!A38="","",TEXT(SEGUIMIENTO!A38,"mmm yyyy"))</f>
        <v/>
      </c>
      <c r="S18" s="16" t="str">
        <f>IF(SEGUIMIENTO!R38="","",SEGUIMIENTO!R38)</f>
        <v/>
      </c>
      <c r="T18" s="16" t="str">
        <f>IF(SEGUIMIENTO!S38="","",SEGUIMIENTO!S38)</f>
        <v/>
      </c>
      <c r="U18" s="16" t="str">
        <f>IF(SEGUIMIENTO!M38="","",SEGUIMIENTO!M38)</f>
        <v/>
      </c>
      <c r="V18" s="16" t="str">
        <f>IF(SEGUIMIENTO!N38="","",SEGUIMIENTO!N38)</f>
        <v/>
      </c>
      <c r="W18" s="16" t="str">
        <f>IF(SEGUIMIENTO!O38="","",SEGUIMIENTO!O38)</f>
        <v/>
      </c>
      <c r="X18" s="16" t="str">
        <f>IF(SEGUIMIENTO!H38="","",SEGUIMIENTO!H38)</f>
        <v/>
      </c>
      <c r="Y18" s="16" t="str">
        <f>IF(SEGUIMIENTO!I38="","",SEGUIMIENTO!I38)</f>
        <v/>
      </c>
      <c r="Z18" s="16" t="str">
        <f>IF(SEGUIMIENTO!J38="","",SEGUIMIENTO!J38)</f>
        <v/>
      </c>
      <c r="AA18" s="16" t="str">
        <f>IF(SEGUIMIENTO!K38="","",SEGUIMIENTO!K38)</f>
        <v/>
      </c>
      <c r="AB18" s="16" t="str">
        <f>IF(SEGUIMIENTO!L38="","",SEGUIMIENTO!L38)</f>
        <v/>
      </c>
    </row>
    <row r="19" spans="1:28" ht="14.25">
      <c r="R19" s="16" t="str">
        <f>IF(SEGUIMIENTO!A39="","",TEXT(SEGUIMIENTO!A39,"mmm yyyy"))</f>
        <v/>
      </c>
      <c r="S19" s="16" t="str">
        <f>IF(SEGUIMIENTO!R39="","",SEGUIMIENTO!R39)</f>
        <v/>
      </c>
      <c r="T19" s="16" t="str">
        <f>IF(SEGUIMIENTO!S39="","",SEGUIMIENTO!S39)</f>
        <v/>
      </c>
      <c r="U19" s="16" t="str">
        <f>IF(SEGUIMIENTO!M39="","",SEGUIMIENTO!M39)</f>
        <v/>
      </c>
      <c r="V19" s="16" t="str">
        <f>IF(SEGUIMIENTO!N39="","",SEGUIMIENTO!N39)</f>
        <v/>
      </c>
      <c r="W19" s="16" t="str">
        <f>IF(SEGUIMIENTO!O39="","",SEGUIMIENTO!O39)</f>
        <v/>
      </c>
      <c r="X19" s="16" t="str">
        <f>IF(SEGUIMIENTO!H39="","",SEGUIMIENTO!H39)</f>
        <v/>
      </c>
      <c r="Y19" s="16" t="str">
        <f>IF(SEGUIMIENTO!I39="","",SEGUIMIENTO!I39)</f>
        <v/>
      </c>
      <c r="Z19" s="16" t="str">
        <f>IF(SEGUIMIENTO!J39="","",SEGUIMIENTO!J39)</f>
        <v/>
      </c>
      <c r="AA19" s="16" t="str">
        <f>IF(SEGUIMIENTO!K39="","",SEGUIMIENTO!K39)</f>
        <v/>
      </c>
      <c r="AB19" s="16" t="str">
        <f>IF(SEGUIMIENTO!L39="","",SEGUIMIENTO!L39)</f>
        <v/>
      </c>
    </row>
    <row r="20" spans="1:28" ht="24" customHeight="1">
      <c r="A20" s="36" t="s">
        <v>124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8"/>
      <c r="R20" s="16" t="str">
        <f>IF(SEGUIMIENTO!A40="","",TEXT(SEGUIMIENTO!A40,"mmm yyyy"))</f>
        <v/>
      </c>
      <c r="S20" s="16" t="str">
        <f>IF(SEGUIMIENTO!R40="","",SEGUIMIENTO!R40)</f>
        <v/>
      </c>
      <c r="T20" s="16" t="str">
        <f>IF(SEGUIMIENTO!S40="","",SEGUIMIENTO!S40)</f>
        <v/>
      </c>
      <c r="U20" s="16" t="str">
        <f>IF(SEGUIMIENTO!M40="","",SEGUIMIENTO!M40)</f>
        <v/>
      </c>
      <c r="V20" s="16" t="str">
        <f>IF(SEGUIMIENTO!N40="","",SEGUIMIENTO!N40)</f>
        <v/>
      </c>
      <c r="W20" s="16" t="str">
        <f>IF(SEGUIMIENTO!O40="","",SEGUIMIENTO!O40)</f>
        <v/>
      </c>
      <c r="X20" s="16" t="str">
        <f>IF(SEGUIMIENTO!H40="","",SEGUIMIENTO!H40)</f>
        <v/>
      </c>
      <c r="Y20" s="16" t="str">
        <f>IF(SEGUIMIENTO!I40="","",SEGUIMIENTO!I40)</f>
        <v/>
      </c>
      <c r="Z20" s="16" t="str">
        <f>IF(SEGUIMIENTO!J40="","",SEGUIMIENTO!J40)</f>
        <v/>
      </c>
      <c r="AA20" s="16" t="str">
        <f>IF(SEGUIMIENTO!K40="","",SEGUIMIENTO!K40)</f>
        <v/>
      </c>
      <c r="AB20" s="16" t="str">
        <f>IF(SEGUIMIENTO!L40="","",SEGUIMIENTO!L40)</f>
        <v/>
      </c>
    </row>
    <row r="21" spans="1:28" ht="15.75" customHeight="1">
      <c r="R21" s="16" t="str">
        <f>IF(SEGUIMIENTO!A41="","",TEXT(SEGUIMIENTO!A41,"mmm yyyy"))</f>
        <v/>
      </c>
      <c r="S21" s="16" t="str">
        <f>IF(SEGUIMIENTO!R41="","",SEGUIMIENTO!R41)</f>
        <v/>
      </c>
      <c r="T21" s="16" t="str">
        <f>IF(SEGUIMIENTO!S41="","",SEGUIMIENTO!S41)</f>
        <v/>
      </c>
      <c r="U21" s="16" t="str">
        <f>IF(SEGUIMIENTO!M41="","",SEGUIMIENTO!M41)</f>
        <v/>
      </c>
      <c r="V21" s="16" t="str">
        <f>IF(SEGUIMIENTO!N41="","",SEGUIMIENTO!N41)</f>
        <v/>
      </c>
      <c r="W21" s="16" t="str">
        <f>IF(SEGUIMIENTO!O41="","",SEGUIMIENTO!O41)</f>
        <v/>
      </c>
      <c r="X21" s="16" t="str">
        <f>IF(SEGUIMIENTO!H41="","",SEGUIMIENTO!H41)</f>
        <v/>
      </c>
      <c r="Y21" s="16" t="str">
        <f>IF(SEGUIMIENTO!I41="","",SEGUIMIENTO!I41)</f>
        <v/>
      </c>
      <c r="Z21" s="16" t="str">
        <f>IF(SEGUIMIENTO!J41="","",SEGUIMIENTO!J41)</f>
        <v/>
      </c>
      <c r="AA21" s="16" t="str">
        <f>IF(SEGUIMIENTO!K41="","",SEGUIMIENTO!K41)</f>
        <v/>
      </c>
      <c r="AB21" s="16" t="str">
        <f>IF(SEGUIMIENTO!L41="","",SEGUIMIENTO!L41)</f>
        <v/>
      </c>
    </row>
    <row r="22" spans="1:28" ht="15.75" customHeight="1">
      <c r="R22" s="16" t="str">
        <f>IF(SEGUIMIENTO!A42="","",TEXT(SEGUIMIENTO!A42,"mmm yyyy"))</f>
        <v/>
      </c>
      <c r="S22" s="16" t="str">
        <f>IF(SEGUIMIENTO!R42="","",SEGUIMIENTO!R42)</f>
        <v/>
      </c>
      <c r="T22" s="16" t="str">
        <f>IF(SEGUIMIENTO!S42="","",SEGUIMIENTO!S42)</f>
        <v/>
      </c>
      <c r="U22" s="16" t="str">
        <f>IF(SEGUIMIENTO!M42="","",SEGUIMIENTO!M42)</f>
        <v/>
      </c>
      <c r="V22" s="16" t="str">
        <f>IF(SEGUIMIENTO!N42="","",SEGUIMIENTO!N42)</f>
        <v/>
      </c>
      <c r="W22" s="16" t="str">
        <f>IF(SEGUIMIENTO!O42="","",SEGUIMIENTO!O42)</f>
        <v/>
      </c>
      <c r="X22" s="16" t="str">
        <f>IF(SEGUIMIENTO!H42="","",SEGUIMIENTO!H42)</f>
        <v/>
      </c>
      <c r="Y22" s="16" t="str">
        <f>IF(SEGUIMIENTO!I42="","",SEGUIMIENTO!I42)</f>
        <v/>
      </c>
      <c r="Z22" s="16" t="str">
        <f>IF(SEGUIMIENTO!J42="","",SEGUIMIENTO!J42)</f>
        <v/>
      </c>
      <c r="AA22" s="16" t="str">
        <f>IF(SEGUIMIENTO!K42="","",SEGUIMIENTO!K42)</f>
        <v/>
      </c>
      <c r="AB22" s="16" t="str">
        <f>IF(SEGUIMIENTO!L42="","",SEGUIMIENTO!L42)</f>
        <v/>
      </c>
    </row>
    <row r="23" spans="1:28" ht="15.75" customHeight="1">
      <c r="R23" s="16" t="str">
        <f>IF(SEGUIMIENTO!A43="","",TEXT(SEGUIMIENTO!A43,"mmm yyyy"))</f>
        <v/>
      </c>
      <c r="S23" s="16" t="str">
        <f>IF(SEGUIMIENTO!R43="","",SEGUIMIENTO!R43)</f>
        <v/>
      </c>
      <c r="T23" s="16" t="str">
        <f>IF(SEGUIMIENTO!S43="","",SEGUIMIENTO!S43)</f>
        <v/>
      </c>
      <c r="U23" s="16" t="str">
        <f>IF(SEGUIMIENTO!M43="","",SEGUIMIENTO!M43)</f>
        <v/>
      </c>
      <c r="V23" s="16" t="str">
        <f>IF(SEGUIMIENTO!N43="","",SEGUIMIENTO!N43)</f>
        <v/>
      </c>
      <c r="W23" s="16" t="str">
        <f>IF(SEGUIMIENTO!O43="","",SEGUIMIENTO!O43)</f>
        <v/>
      </c>
      <c r="X23" s="16" t="str">
        <f>IF(SEGUIMIENTO!H43="","",SEGUIMIENTO!H43)</f>
        <v/>
      </c>
      <c r="Y23" s="16" t="str">
        <f>IF(SEGUIMIENTO!I43="","",SEGUIMIENTO!I43)</f>
        <v/>
      </c>
      <c r="Z23" s="16" t="str">
        <f>IF(SEGUIMIENTO!J43="","",SEGUIMIENTO!J43)</f>
        <v/>
      </c>
      <c r="AA23" s="16" t="str">
        <f>IF(SEGUIMIENTO!K43="","",SEGUIMIENTO!K43)</f>
        <v/>
      </c>
      <c r="AB23" s="16" t="str">
        <f>IF(SEGUIMIENTO!L43="","",SEGUIMIENTO!L43)</f>
        <v/>
      </c>
    </row>
    <row r="24" spans="1:28" ht="15.75" customHeight="1">
      <c r="R24" s="16" t="str">
        <f>IF(SEGUIMIENTO!A44="","",TEXT(SEGUIMIENTO!A44,"mmm yyyy"))</f>
        <v/>
      </c>
      <c r="S24" s="16" t="str">
        <f>IF(SEGUIMIENTO!R44="","",SEGUIMIENTO!R44)</f>
        <v/>
      </c>
      <c r="T24" s="16" t="str">
        <f>IF(SEGUIMIENTO!S44="","",SEGUIMIENTO!S44)</f>
        <v/>
      </c>
      <c r="U24" s="16" t="str">
        <f>IF(SEGUIMIENTO!M44="","",SEGUIMIENTO!M44)</f>
        <v/>
      </c>
      <c r="V24" s="16" t="str">
        <f>IF(SEGUIMIENTO!N44="","",SEGUIMIENTO!N44)</f>
        <v/>
      </c>
      <c r="W24" s="16" t="str">
        <f>IF(SEGUIMIENTO!O44="","",SEGUIMIENTO!O44)</f>
        <v/>
      </c>
      <c r="X24" s="16" t="str">
        <f>IF(SEGUIMIENTO!H44="","",SEGUIMIENTO!H44)</f>
        <v/>
      </c>
      <c r="Y24" s="16" t="str">
        <f>IF(SEGUIMIENTO!I44="","",SEGUIMIENTO!I44)</f>
        <v/>
      </c>
      <c r="Z24" s="16" t="str">
        <f>IF(SEGUIMIENTO!J44="","",SEGUIMIENTO!J44)</f>
        <v/>
      </c>
      <c r="AA24" s="16" t="str">
        <f>IF(SEGUIMIENTO!K44="","",SEGUIMIENTO!K44)</f>
        <v/>
      </c>
      <c r="AB24" s="16" t="str">
        <f>IF(SEGUIMIENTO!L44="","",SEGUIMIENTO!L44)</f>
        <v/>
      </c>
    </row>
    <row r="25" spans="1:28" ht="15.75" customHeight="1">
      <c r="R25" s="16" t="str">
        <f>IF(SEGUIMIENTO!A45="","",TEXT(SEGUIMIENTO!A45,"mmm yyyy"))</f>
        <v/>
      </c>
      <c r="S25" s="16" t="str">
        <f>IF(SEGUIMIENTO!R45="","",SEGUIMIENTO!R45)</f>
        <v/>
      </c>
      <c r="T25" s="16" t="str">
        <f>IF(SEGUIMIENTO!S45="","",SEGUIMIENTO!S45)</f>
        <v/>
      </c>
      <c r="U25" s="16" t="str">
        <f>IF(SEGUIMIENTO!M45="","",SEGUIMIENTO!M45)</f>
        <v/>
      </c>
      <c r="V25" s="16" t="str">
        <f>IF(SEGUIMIENTO!N45="","",SEGUIMIENTO!N45)</f>
        <v/>
      </c>
      <c r="W25" s="16" t="str">
        <f>IF(SEGUIMIENTO!O45="","",SEGUIMIENTO!O45)</f>
        <v/>
      </c>
      <c r="X25" s="16" t="str">
        <f>IF(SEGUIMIENTO!H45="","",SEGUIMIENTO!H45)</f>
        <v/>
      </c>
      <c r="Y25" s="16" t="str">
        <f>IF(SEGUIMIENTO!I45="","",SEGUIMIENTO!I45)</f>
        <v/>
      </c>
      <c r="Z25" s="16" t="str">
        <f>IF(SEGUIMIENTO!J45="","",SEGUIMIENTO!J45)</f>
        <v/>
      </c>
      <c r="AA25" s="16" t="str">
        <f>IF(SEGUIMIENTO!K45="","",SEGUIMIENTO!K45)</f>
        <v/>
      </c>
      <c r="AB25" s="16" t="str">
        <f>IF(SEGUIMIENTO!L45="","",SEGUIMIENTO!L45)</f>
        <v/>
      </c>
    </row>
    <row r="26" spans="1:28" ht="15.75" customHeight="1">
      <c r="R26" s="16" t="str">
        <f>IF(SEGUIMIENTO!A46="","",TEXT(SEGUIMIENTO!A46,"mmm yyyy"))</f>
        <v/>
      </c>
      <c r="S26" s="16" t="str">
        <f>IF(SEGUIMIENTO!R46="","",SEGUIMIENTO!R46)</f>
        <v/>
      </c>
      <c r="T26" s="16" t="str">
        <f>IF(SEGUIMIENTO!S46="","",SEGUIMIENTO!S46)</f>
        <v/>
      </c>
      <c r="U26" s="16" t="str">
        <f>IF(SEGUIMIENTO!M46="","",SEGUIMIENTO!M46)</f>
        <v/>
      </c>
      <c r="V26" s="16" t="str">
        <f>IF(SEGUIMIENTO!N46="","",SEGUIMIENTO!N46)</f>
        <v/>
      </c>
      <c r="W26" s="16" t="str">
        <f>IF(SEGUIMIENTO!O46="","",SEGUIMIENTO!O46)</f>
        <v/>
      </c>
      <c r="X26" s="16" t="str">
        <f>IF(SEGUIMIENTO!H46="","",SEGUIMIENTO!H46)</f>
        <v/>
      </c>
      <c r="Y26" s="16" t="str">
        <f>IF(SEGUIMIENTO!I46="","",SEGUIMIENTO!I46)</f>
        <v/>
      </c>
      <c r="Z26" s="16" t="str">
        <f>IF(SEGUIMIENTO!J46="","",SEGUIMIENTO!J46)</f>
        <v/>
      </c>
      <c r="AA26" s="16" t="str">
        <f>IF(SEGUIMIENTO!K46="","",SEGUIMIENTO!K46)</f>
        <v/>
      </c>
      <c r="AB26" s="16" t="str">
        <f>IF(SEGUIMIENTO!L46="","",SEGUIMIENTO!L46)</f>
        <v/>
      </c>
    </row>
    <row r="27" spans="1:28" ht="15.75" customHeight="1">
      <c r="R27" s="16" t="str">
        <f>IF(SEGUIMIENTO!A47="","",TEXT(SEGUIMIENTO!A47,"mmm yyyy"))</f>
        <v/>
      </c>
      <c r="S27" s="16" t="str">
        <f>IF(SEGUIMIENTO!R47="","",SEGUIMIENTO!R47)</f>
        <v/>
      </c>
      <c r="T27" s="16" t="str">
        <f>IF(SEGUIMIENTO!S47="","",SEGUIMIENTO!S47)</f>
        <v/>
      </c>
      <c r="U27" s="16" t="str">
        <f>IF(SEGUIMIENTO!M47="","",SEGUIMIENTO!M47)</f>
        <v/>
      </c>
      <c r="V27" s="16" t="str">
        <f>IF(SEGUIMIENTO!N47="","",SEGUIMIENTO!N47)</f>
        <v/>
      </c>
      <c r="W27" s="16" t="str">
        <f>IF(SEGUIMIENTO!O47="","",SEGUIMIENTO!O47)</f>
        <v/>
      </c>
      <c r="X27" s="16" t="str">
        <f>IF(SEGUIMIENTO!H47="","",SEGUIMIENTO!H47)</f>
        <v/>
      </c>
      <c r="Y27" s="16" t="str">
        <f>IF(SEGUIMIENTO!I47="","",SEGUIMIENTO!I47)</f>
        <v/>
      </c>
      <c r="Z27" s="16" t="str">
        <f>IF(SEGUIMIENTO!J47="","",SEGUIMIENTO!J47)</f>
        <v/>
      </c>
      <c r="AA27" s="16" t="str">
        <f>IF(SEGUIMIENTO!K47="","",SEGUIMIENTO!K47)</f>
        <v/>
      </c>
      <c r="AB27" s="16" t="str">
        <f>IF(SEGUIMIENTO!L47="","",SEGUIMIENTO!L47)</f>
        <v/>
      </c>
    </row>
    <row r="28" spans="1:28" ht="15.75" customHeight="1">
      <c r="R28" s="16" t="str">
        <f>IF(SEGUIMIENTO!A48="","",TEXT(SEGUIMIENTO!A48,"mmm yyyy"))</f>
        <v/>
      </c>
      <c r="S28" s="16" t="str">
        <f>IF(SEGUIMIENTO!R48="","",SEGUIMIENTO!R48)</f>
        <v/>
      </c>
      <c r="T28" s="16" t="str">
        <f>IF(SEGUIMIENTO!S48="","",SEGUIMIENTO!S48)</f>
        <v/>
      </c>
      <c r="U28" s="16" t="str">
        <f>IF(SEGUIMIENTO!M48="","",SEGUIMIENTO!M48)</f>
        <v/>
      </c>
      <c r="V28" s="16" t="str">
        <f>IF(SEGUIMIENTO!N48="","",SEGUIMIENTO!N48)</f>
        <v/>
      </c>
      <c r="W28" s="16" t="str">
        <f>IF(SEGUIMIENTO!O48="","",SEGUIMIENTO!O48)</f>
        <v/>
      </c>
      <c r="X28" s="16" t="str">
        <f>IF(SEGUIMIENTO!H48="","",SEGUIMIENTO!H48)</f>
        <v/>
      </c>
      <c r="Y28" s="16" t="str">
        <f>IF(SEGUIMIENTO!I48="","",SEGUIMIENTO!I48)</f>
        <v/>
      </c>
      <c r="Z28" s="16" t="str">
        <f>IF(SEGUIMIENTO!J48="","",SEGUIMIENTO!J48)</f>
        <v/>
      </c>
      <c r="AA28" s="16" t="str">
        <f>IF(SEGUIMIENTO!K48="","",SEGUIMIENTO!K48)</f>
        <v/>
      </c>
      <c r="AB28" s="16" t="str">
        <f>IF(SEGUIMIENTO!L48="","",SEGUIMIENTO!L48)</f>
        <v/>
      </c>
    </row>
    <row r="29" spans="1:28" ht="15.75" customHeight="1">
      <c r="R29" s="16" t="str">
        <f>IF(SEGUIMIENTO!A49="","",TEXT(SEGUIMIENTO!A49,"mmm yyyy"))</f>
        <v/>
      </c>
      <c r="S29" s="16" t="str">
        <f>IF(SEGUIMIENTO!R49="","",SEGUIMIENTO!R49)</f>
        <v/>
      </c>
      <c r="T29" s="16" t="str">
        <f>IF(SEGUIMIENTO!S49="","",SEGUIMIENTO!S49)</f>
        <v/>
      </c>
      <c r="U29" s="16" t="str">
        <f>IF(SEGUIMIENTO!M49="","",SEGUIMIENTO!M49)</f>
        <v/>
      </c>
      <c r="V29" s="16" t="str">
        <f>IF(SEGUIMIENTO!N49="","",SEGUIMIENTO!N49)</f>
        <v/>
      </c>
      <c r="W29" s="16" t="str">
        <f>IF(SEGUIMIENTO!O49="","",SEGUIMIENTO!O49)</f>
        <v/>
      </c>
      <c r="X29" s="16" t="str">
        <f>IF(SEGUIMIENTO!H49="","",SEGUIMIENTO!H49)</f>
        <v/>
      </c>
      <c r="Y29" s="16" t="str">
        <f>IF(SEGUIMIENTO!I49="","",SEGUIMIENTO!I49)</f>
        <v/>
      </c>
      <c r="Z29" s="16" t="str">
        <f>IF(SEGUIMIENTO!J49="","",SEGUIMIENTO!J49)</f>
        <v/>
      </c>
      <c r="AA29" s="16" t="str">
        <f>IF(SEGUIMIENTO!K49="","",SEGUIMIENTO!K49)</f>
        <v/>
      </c>
      <c r="AB29" s="16" t="str">
        <f>IF(SEGUIMIENTO!L49="","",SEGUIMIENTO!L49)</f>
        <v/>
      </c>
    </row>
    <row r="30" spans="1:28" ht="15.75" customHeight="1">
      <c r="R30" s="16" t="str">
        <f>IF(SEGUIMIENTO!A50="","",TEXT(SEGUIMIENTO!A50,"mmm yyyy"))</f>
        <v/>
      </c>
      <c r="S30" s="16" t="str">
        <f>IF(SEGUIMIENTO!R50="","",SEGUIMIENTO!R50)</f>
        <v/>
      </c>
      <c r="T30" s="16" t="str">
        <f>IF(SEGUIMIENTO!S50="","",SEGUIMIENTO!S50)</f>
        <v/>
      </c>
      <c r="U30" s="16" t="str">
        <f>IF(SEGUIMIENTO!M50="","",SEGUIMIENTO!M50)</f>
        <v/>
      </c>
      <c r="V30" s="16" t="str">
        <f>IF(SEGUIMIENTO!N50="","",SEGUIMIENTO!N50)</f>
        <v/>
      </c>
      <c r="W30" s="16" t="str">
        <f>IF(SEGUIMIENTO!O50="","",SEGUIMIENTO!O50)</f>
        <v/>
      </c>
      <c r="X30" s="16" t="str">
        <f>IF(SEGUIMIENTO!H50="","",SEGUIMIENTO!H50)</f>
        <v/>
      </c>
      <c r="Y30" s="16" t="str">
        <f>IF(SEGUIMIENTO!I50="","",SEGUIMIENTO!I50)</f>
        <v/>
      </c>
      <c r="Z30" s="16" t="str">
        <f>IF(SEGUIMIENTO!J50="","",SEGUIMIENTO!J50)</f>
        <v/>
      </c>
      <c r="AA30" s="16" t="str">
        <f>IF(SEGUIMIENTO!K50="","",SEGUIMIENTO!K50)</f>
        <v/>
      </c>
      <c r="AB30" s="16" t="str">
        <f>IF(SEGUIMIENTO!L50="","",SEGUIMIENTO!L50)</f>
        <v/>
      </c>
    </row>
    <row r="31" spans="1:28" ht="15.75" customHeight="1">
      <c r="R31" s="16" t="str">
        <f>IF(SEGUIMIENTO!A51="","",TEXT(SEGUIMIENTO!A51,"mmm yyyy"))</f>
        <v/>
      </c>
      <c r="S31" s="16" t="str">
        <f>IF(SEGUIMIENTO!R51="","",SEGUIMIENTO!R51)</f>
        <v/>
      </c>
      <c r="T31" s="16" t="str">
        <f>IF(SEGUIMIENTO!S51="","",SEGUIMIENTO!S51)</f>
        <v/>
      </c>
      <c r="U31" s="16" t="str">
        <f>IF(SEGUIMIENTO!M51="","",SEGUIMIENTO!M51)</f>
        <v/>
      </c>
      <c r="V31" s="16" t="str">
        <f>IF(SEGUIMIENTO!N51="","",SEGUIMIENTO!N51)</f>
        <v/>
      </c>
      <c r="W31" s="16" t="str">
        <f>IF(SEGUIMIENTO!O51="","",SEGUIMIENTO!O51)</f>
        <v/>
      </c>
      <c r="X31" s="16" t="str">
        <f>IF(SEGUIMIENTO!H51="","",SEGUIMIENTO!H51)</f>
        <v/>
      </c>
      <c r="Y31" s="16" t="str">
        <f>IF(SEGUIMIENTO!I51="","",SEGUIMIENTO!I51)</f>
        <v/>
      </c>
      <c r="Z31" s="16" t="str">
        <f>IF(SEGUIMIENTO!J51="","",SEGUIMIENTO!J51)</f>
        <v/>
      </c>
      <c r="AA31" s="16" t="str">
        <f>IF(SEGUIMIENTO!K51="","",SEGUIMIENTO!K51)</f>
        <v/>
      </c>
      <c r="AB31" s="16" t="str">
        <f>IF(SEGUIMIENTO!L51="","",SEGUIMIENTO!L51)</f>
        <v/>
      </c>
    </row>
    <row r="32" spans="1:28" ht="15.75" customHeight="1">
      <c r="R32" s="16" t="str">
        <f>IF(SEGUIMIENTO!A52="","",TEXT(SEGUIMIENTO!A52,"mmm yyyy"))</f>
        <v/>
      </c>
      <c r="S32" s="16" t="str">
        <f>IF(SEGUIMIENTO!R52="","",SEGUIMIENTO!R52)</f>
        <v/>
      </c>
      <c r="T32" s="16" t="str">
        <f>IF(SEGUIMIENTO!S52="","",SEGUIMIENTO!S52)</f>
        <v/>
      </c>
      <c r="U32" s="16" t="str">
        <f>IF(SEGUIMIENTO!M52="","",SEGUIMIENTO!M52)</f>
        <v/>
      </c>
      <c r="V32" s="16" t="str">
        <f>IF(SEGUIMIENTO!N52="","",SEGUIMIENTO!N52)</f>
        <v/>
      </c>
      <c r="W32" s="16" t="str">
        <f>IF(SEGUIMIENTO!O52="","",SEGUIMIENTO!O52)</f>
        <v/>
      </c>
      <c r="X32" s="16" t="str">
        <f>IF(SEGUIMIENTO!H52="","",SEGUIMIENTO!H52)</f>
        <v/>
      </c>
      <c r="Y32" s="16" t="str">
        <f>IF(SEGUIMIENTO!I52="","",SEGUIMIENTO!I52)</f>
        <v/>
      </c>
      <c r="Z32" s="16" t="str">
        <f>IF(SEGUIMIENTO!J52="","",SEGUIMIENTO!J52)</f>
        <v/>
      </c>
      <c r="AA32" s="16" t="str">
        <f>IF(SEGUIMIENTO!K52="","",SEGUIMIENTO!K52)</f>
        <v/>
      </c>
      <c r="AB32" s="16" t="str">
        <f>IF(SEGUIMIENTO!L52="","",SEGUIMIENTO!L52)</f>
        <v/>
      </c>
    </row>
    <row r="33" spans="18:28" ht="15.75" customHeight="1">
      <c r="R33" s="16" t="str">
        <f>IF(SEGUIMIENTO!A53="","",TEXT(SEGUIMIENTO!A53,"mmm yyyy"))</f>
        <v/>
      </c>
      <c r="S33" s="16" t="str">
        <f>IF(SEGUIMIENTO!R53="","",SEGUIMIENTO!R53)</f>
        <v/>
      </c>
      <c r="T33" s="16" t="str">
        <f>IF(SEGUIMIENTO!S53="","",SEGUIMIENTO!S53)</f>
        <v/>
      </c>
      <c r="U33" s="16" t="str">
        <f>IF(SEGUIMIENTO!M53="","",SEGUIMIENTO!M53)</f>
        <v/>
      </c>
      <c r="V33" s="16" t="str">
        <f>IF(SEGUIMIENTO!N53="","",SEGUIMIENTO!N53)</f>
        <v/>
      </c>
      <c r="W33" s="16" t="str">
        <f>IF(SEGUIMIENTO!O53="","",SEGUIMIENTO!O53)</f>
        <v/>
      </c>
      <c r="X33" s="16" t="str">
        <f>IF(SEGUIMIENTO!H53="","",SEGUIMIENTO!H53)</f>
        <v/>
      </c>
      <c r="Y33" s="16" t="str">
        <f>IF(SEGUIMIENTO!I53="","",SEGUIMIENTO!I53)</f>
        <v/>
      </c>
      <c r="Z33" s="16" t="str">
        <f>IF(SEGUIMIENTO!J53="","",SEGUIMIENTO!J53)</f>
        <v/>
      </c>
      <c r="AA33" s="16" t="str">
        <f>IF(SEGUIMIENTO!K53="","",SEGUIMIENTO!K53)</f>
        <v/>
      </c>
      <c r="AB33" s="16" t="str">
        <f>IF(SEGUIMIENTO!L53="","",SEGUIMIENTO!L53)</f>
        <v/>
      </c>
    </row>
    <row r="34" spans="18:28" ht="15.75" customHeight="1">
      <c r="R34" s="16" t="str">
        <f>IF(SEGUIMIENTO!A54="","",TEXT(SEGUIMIENTO!A54,"mmm yyyy"))</f>
        <v/>
      </c>
      <c r="S34" s="16" t="str">
        <f>IF(SEGUIMIENTO!R54="","",SEGUIMIENTO!R54)</f>
        <v/>
      </c>
      <c r="T34" s="16" t="str">
        <f>IF(SEGUIMIENTO!S54="","",SEGUIMIENTO!S54)</f>
        <v/>
      </c>
      <c r="U34" s="16" t="str">
        <f>IF(SEGUIMIENTO!M54="","",SEGUIMIENTO!M54)</f>
        <v/>
      </c>
      <c r="V34" s="16" t="str">
        <f>IF(SEGUIMIENTO!N54="","",SEGUIMIENTO!N54)</f>
        <v/>
      </c>
      <c r="W34" s="16" t="str">
        <f>IF(SEGUIMIENTO!O54="","",SEGUIMIENTO!O54)</f>
        <v/>
      </c>
      <c r="X34" s="16" t="str">
        <f>IF(SEGUIMIENTO!H54="","",SEGUIMIENTO!H54)</f>
        <v/>
      </c>
      <c r="Y34" s="16" t="str">
        <f>IF(SEGUIMIENTO!I54="","",SEGUIMIENTO!I54)</f>
        <v/>
      </c>
      <c r="Z34" s="16" t="str">
        <f>IF(SEGUIMIENTO!J54="","",SEGUIMIENTO!J54)</f>
        <v/>
      </c>
      <c r="AA34" s="16" t="str">
        <f>IF(SEGUIMIENTO!K54="","",SEGUIMIENTO!K54)</f>
        <v/>
      </c>
      <c r="AB34" s="16" t="str">
        <f>IF(SEGUIMIENTO!L54="","",SEGUIMIENTO!L54)</f>
        <v/>
      </c>
    </row>
    <row r="35" spans="18:28" ht="15.75" customHeight="1">
      <c r="R35" s="16" t="str">
        <f>IF(SEGUIMIENTO!A55="","",TEXT(SEGUIMIENTO!A55,"mmm yyyy"))</f>
        <v/>
      </c>
      <c r="S35" s="16" t="str">
        <f>IF(SEGUIMIENTO!R55="","",SEGUIMIENTO!R55)</f>
        <v/>
      </c>
      <c r="T35" s="16" t="str">
        <f>IF(SEGUIMIENTO!S55="","",SEGUIMIENTO!S55)</f>
        <v/>
      </c>
      <c r="U35" s="16" t="str">
        <f>IF(SEGUIMIENTO!M55="","",SEGUIMIENTO!M55)</f>
        <v/>
      </c>
      <c r="V35" s="16" t="str">
        <f>IF(SEGUIMIENTO!N55="","",SEGUIMIENTO!N55)</f>
        <v/>
      </c>
      <c r="W35" s="16" t="str">
        <f>IF(SEGUIMIENTO!O55="","",SEGUIMIENTO!O55)</f>
        <v/>
      </c>
      <c r="X35" s="16" t="str">
        <f>IF(SEGUIMIENTO!H55="","",SEGUIMIENTO!H55)</f>
        <v/>
      </c>
      <c r="Y35" s="16" t="str">
        <f>IF(SEGUIMIENTO!I55="","",SEGUIMIENTO!I55)</f>
        <v/>
      </c>
      <c r="Z35" s="16" t="str">
        <f>IF(SEGUIMIENTO!J55="","",SEGUIMIENTO!J55)</f>
        <v/>
      </c>
      <c r="AA35" s="16" t="str">
        <f>IF(SEGUIMIENTO!K55="","",SEGUIMIENTO!K55)</f>
        <v/>
      </c>
      <c r="AB35" s="16" t="str">
        <f>IF(SEGUIMIENTO!L55="","",SEGUIMIENTO!L55)</f>
        <v/>
      </c>
    </row>
    <row r="36" spans="18:28" ht="15.75" customHeight="1">
      <c r="R36" s="16" t="str">
        <f>IF(SEGUIMIENTO!A56="","",TEXT(SEGUIMIENTO!A56,"mmm yyyy"))</f>
        <v/>
      </c>
      <c r="S36" s="16" t="str">
        <f>IF(SEGUIMIENTO!R56="","",SEGUIMIENTO!R56)</f>
        <v/>
      </c>
      <c r="T36" s="16" t="str">
        <f>IF(SEGUIMIENTO!S56="","",SEGUIMIENTO!S56)</f>
        <v/>
      </c>
      <c r="U36" s="16" t="str">
        <f>IF(SEGUIMIENTO!M56="","",SEGUIMIENTO!M56)</f>
        <v/>
      </c>
      <c r="V36" s="16" t="str">
        <f>IF(SEGUIMIENTO!N56="","",SEGUIMIENTO!N56)</f>
        <v/>
      </c>
      <c r="W36" s="16" t="str">
        <f>IF(SEGUIMIENTO!O56="","",SEGUIMIENTO!O56)</f>
        <v/>
      </c>
      <c r="X36" s="16" t="str">
        <f>IF(SEGUIMIENTO!H56="","",SEGUIMIENTO!H56)</f>
        <v/>
      </c>
      <c r="Y36" s="16" t="str">
        <f>IF(SEGUIMIENTO!I56="","",SEGUIMIENTO!I56)</f>
        <v/>
      </c>
      <c r="Z36" s="16" t="str">
        <f>IF(SEGUIMIENTO!J56="","",SEGUIMIENTO!J56)</f>
        <v/>
      </c>
      <c r="AA36" s="16" t="str">
        <f>IF(SEGUIMIENTO!K56="","",SEGUIMIENTO!K56)</f>
        <v/>
      </c>
      <c r="AB36" s="16" t="str">
        <f>IF(SEGUIMIENTO!L56="","",SEGUIMIENTO!L56)</f>
        <v/>
      </c>
    </row>
    <row r="37" spans="18:28" ht="15.75" customHeight="1">
      <c r="R37" s="16" t="str">
        <f>IF(SEGUIMIENTO!A57="","",TEXT(SEGUIMIENTO!A57,"mmm yyyy"))</f>
        <v/>
      </c>
      <c r="S37" s="16" t="str">
        <f>IF(SEGUIMIENTO!R57="","",SEGUIMIENTO!R57)</f>
        <v/>
      </c>
      <c r="T37" s="16" t="str">
        <f>IF(SEGUIMIENTO!S57="","",SEGUIMIENTO!S57)</f>
        <v/>
      </c>
      <c r="U37" s="16" t="str">
        <f>IF(SEGUIMIENTO!M57="","",SEGUIMIENTO!M57)</f>
        <v/>
      </c>
      <c r="V37" s="16" t="str">
        <f>IF(SEGUIMIENTO!N57="","",SEGUIMIENTO!N57)</f>
        <v/>
      </c>
      <c r="W37" s="16" t="str">
        <f>IF(SEGUIMIENTO!O57="","",SEGUIMIENTO!O57)</f>
        <v/>
      </c>
      <c r="X37" s="16" t="str">
        <f>IF(SEGUIMIENTO!H57="","",SEGUIMIENTO!H57)</f>
        <v/>
      </c>
      <c r="Y37" s="16" t="str">
        <f>IF(SEGUIMIENTO!I57="","",SEGUIMIENTO!I57)</f>
        <v/>
      </c>
      <c r="Z37" s="16" t="str">
        <f>IF(SEGUIMIENTO!J57="","",SEGUIMIENTO!J57)</f>
        <v/>
      </c>
      <c r="AA37" s="16" t="str">
        <f>IF(SEGUIMIENTO!K57="","",SEGUIMIENTO!K57)</f>
        <v/>
      </c>
      <c r="AB37" s="16" t="str">
        <f>IF(SEGUIMIENTO!L57="","",SEGUIMIENTO!L57)</f>
        <v/>
      </c>
    </row>
    <row r="38" spans="18:28" ht="15.75" customHeight="1">
      <c r="R38" s="16" t="str">
        <f>IF(SEGUIMIENTO!A58="","",TEXT(SEGUIMIENTO!A58,"mmm yyyy"))</f>
        <v/>
      </c>
      <c r="S38" s="16" t="str">
        <f>IF(SEGUIMIENTO!R58="","",SEGUIMIENTO!R58)</f>
        <v/>
      </c>
      <c r="T38" s="16" t="str">
        <f>IF(SEGUIMIENTO!S58="","",SEGUIMIENTO!S58)</f>
        <v/>
      </c>
      <c r="U38" s="16" t="str">
        <f>IF(SEGUIMIENTO!M58="","",SEGUIMIENTO!M58)</f>
        <v/>
      </c>
      <c r="V38" s="16" t="str">
        <f>IF(SEGUIMIENTO!N58="","",SEGUIMIENTO!N58)</f>
        <v/>
      </c>
      <c r="W38" s="16" t="str">
        <f>IF(SEGUIMIENTO!O58="","",SEGUIMIENTO!O58)</f>
        <v/>
      </c>
      <c r="X38" s="16" t="str">
        <f>IF(SEGUIMIENTO!H58="","",SEGUIMIENTO!H58)</f>
        <v/>
      </c>
      <c r="Y38" s="16" t="str">
        <f>IF(SEGUIMIENTO!I58="","",SEGUIMIENTO!I58)</f>
        <v/>
      </c>
      <c r="Z38" s="16" t="str">
        <f>IF(SEGUIMIENTO!J58="","",SEGUIMIENTO!J58)</f>
        <v/>
      </c>
      <c r="AA38" s="16" t="str">
        <f>IF(SEGUIMIENTO!K58="","",SEGUIMIENTO!K58)</f>
        <v/>
      </c>
      <c r="AB38" s="16" t="str">
        <f>IF(SEGUIMIENTO!L58="","",SEGUIMIENTO!L58)</f>
        <v/>
      </c>
    </row>
    <row r="39" spans="18:28" ht="15.75" customHeight="1">
      <c r="R39" s="16" t="str">
        <f>IF(SEGUIMIENTO!A59="","",TEXT(SEGUIMIENTO!A59,"mmm yyyy"))</f>
        <v/>
      </c>
      <c r="S39" s="16" t="str">
        <f>IF(SEGUIMIENTO!R59="","",SEGUIMIENTO!R59)</f>
        <v/>
      </c>
      <c r="T39" s="16" t="str">
        <f>IF(SEGUIMIENTO!S59="","",SEGUIMIENTO!S59)</f>
        <v/>
      </c>
      <c r="U39" s="16" t="str">
        <f>IF(SEGUIMIENTO!M59="","",SEGUIMIENTO!M59)</f>
        <v/>
      </c>
      <c r="V39" s="16" t="str">
        <f>IF(SEGUIMIENTO!N59="","",SEGUIMIENTO!N59)</f>
        <v/>
      </c>
      <c r="W39" s="16" t="str">
        <f>IF(SEGUIMIENTO!O59="","",SEGUIMIENTO!O59)</f>
        <v/>
      </c>
      <c r="X39" s="16" t="str">
        <f>IF(SEGUIMIENTO!H59="","",SEGUIMIENTO!H59)</f>
        <v/>
      </c>
      <c r="Y39" s="16" t="str">
        <f>IF(SEGUIMIENTO!I59="","",SEGUIMIENTO!I59)</f>
        <v/>
      </c>
      <c r="Z39" s="16" t="str">
        <f>IF(SEGUIMIENTO!J59="","",SEGUIMIENTO!J59)</f>
        <v/>
      </c>
      <c r="AA39" s="16" t="str">
        <f>IF(SEGUIMIENTO!K59="","",SEGUIMIENTO!K59)</f>
        <v/>
      </c>
      <c r="AB39" s="16" t="str">
        <f>IF(SEGUIMIENTO!L59="","",SEGUIMIENTO!L59)</f>
        <v/>
      </c>
    </row>
    <row r="40" spans="18:28" ht="15.75" customHeight="1">
      <c r="R40" s="16" t="str">
        <f>IF(SEGUIMIENTO!A60="","",TEXT(SEGUIMIENTO!A60,"mmm yyyy"))</f>
        <v/>
      </c>
      <c r="S40" s="16" t="str">
        <f>IF(SEGUIMIENTO!R60="","",SEGUIMIENTO!R60)</f>
        <v/>
      </c>
      <c r="T40" s="16" t="str">
        <f>IF(SEGUIMIENTO!S60="","",SEGUIMIENTO!S60)</f>
        <v/>
      </c>
      <c r="U40" s="16" t="str">
        <f>IF(SEGUIMIENTO!M60="","",SEGUIMIENTO!M60)</f>
        <v/>
      </c>
      <c r="V40" s="16" t="str">
        <f>IF(SEGUIMIENTO!N60="","",SEGUIMIENTO!N60)</f>
        <v/>
      </c>
      <c r="W40" s="16" t="str">
        <f>IF(SEGUIMIENTO!O60="","",SEGUIMIENTO!O60)</f>
        <v/>
      </c>
      <c r="X40" s="16" t="str">
        <f>IF(SEGUIMIENTO!H60="","",SEGUIMIENTO!H60)</f>
        <v/>
      </c>
      <c r="Y40" s="16" t="str">
        <f>IF(SEGUIMIENTO!I60="","",SEGUIMIENTO!I60)</f>
        <v/>
      </c>
      <c r="Z40" s="16" t="str">
        <f>IF(SEGUIMIENTO!J60="","",SEGUIMIENTO!J60)</f>
        <v/>
      </c>
      <c r="AA40" s="16" t="str">
        <f>IF(SEGUIMIENTO!K60="","",SEGUIMIENTO!K60)</f>
        <v/>
      </c>
      <c r="AB40" s="16" t="str">
        <f>IF(SEGUIMIENTO!L60="","",SEGUIMIENTO!L60)</f>
        <v/>
      </c>
    </row>
    <row r="41" spans="18:28" ht="15.75" customHeight="1">
      <c r="R41" s="16" t="str">
        <f>IF(SEGUIMIENTO!A61="","",TEXT(SEGUIMIENTO!A61,"mmm yyyy"))</f>
        <v/>
      </c>
      <c r="S41" s="16" t="str">
        <f>IF(SEGUIMIENTO!R61="","",SEGUIMIENTO!R61)</f>
        <v/>
      </c>
      <c r="T41" s="16" t="str">
        <f>IF(SEGUIMIENTO!S61="","",SEGUIMIENTO!S61)</f>
        <v/>
      </c>
      <c r="U41" s="16" t="str">
        <f>IF(SEGUIMIENTO!M61="","",SEGUIMIENTO!M61)</f>
        <v/>
      </c>
      <c r="V41" s="16" t="str">
        <f>IF(SEGUIMIENTO!N61="","",SEGUIMIENTO!N61)</f>
        <v/>
      </c>
      <c r="W41" s="16" t="str">
        <f>IF(SEGUIMIENTO!O61="","",SEGUIMIENTO!O61)</f>
        <v/>
      </c>
      <c r="X41" s="16" t="str">
        <f>IF(SEGUIMIENTO!H61="","",SEGUIMIENTO!H61)</f>
        <v/>
      </c>
      <c r="Y41" s="16" t="str">
        <f>IF(SEGUIMIENTO!I61="","",SEGUIMIENTO!I61)</f>
        <v/>
      </c>
      <c r="Z41" s="16" t="str">
        <f>IF(SEGUIMIENTO!J61="","",SEGUIMIENTO!J61)</f>
        <v/>
      </c>
      <c r="AA41" s="16" t="str">
        <f>IF(SEGUIMIENTO!K61="","",SEGUIMIENTO!K61)</f>
        <v/>
      </c>
      <c r="AB41" s="16" t="str">
        <f>IF(SEGUIMIENTO!L61="","",SEGUIMIENTO!L61)</f>
        <v/>
      </c>
    </row>
    <row r="42" spans="18:28" ht="15.75" customHeight="1">
      <c r="R42" s="16" t="str">
        <f>IF(SEGUIMIENTO!A62="","",TEXT(SEGUIMIENTO!A62,"mmm yyyy"))</f>
        <v/>
      </c>
      <c r="S42" s="16" t="str">
        <f>IF(SEGUIMIENTO!R62="","",SEGUIMIENTO!R62)</f>
        <v/>
      </c>
      <c r="T42" s="16" t="str">
        <f>IF(SEGUIMIENTO!S62="","",SEGUIMIENTO!S62)</f>
        <v/>
      </c>
      <c r="U42" s="16" t="str">
        <f>IF(SEGUIMIENTO!M62="","",SEGUIMIENTO!M62)</f>
        <v/>
      </c>
      <c r="V42" s="16" t="str">
        <f>IF(SEGUIMIENTO!N62="","",SEGUIMIENTO!N62)</f>
        <v/>
      </c>
      <c r="W42" s="16" t="str">
        <f>IF(SEGUIMIENTO!O62="","",SEGUIMIENTO!O62)</f>
        <v/>
      </c>
      <c r="X42" s="16" t="str">
        <f>IF(SEGUIMIENTO!H62="","",SEGUIMIENTO!H62)</f>
        <v/>
      </c>
      <c r="Y42" s="16" t="str">
        <f>IF(SEGUIMIENTO!I62="","",SEGUIMIENTO!I62)</f>
        <v/>
      </c>
      <c r="Z42" s="16" t="str">
        <f>IF(SEGUIMIENTO!J62="","",SEGUIMIENTO!J62)</f>
        <v/>
      </c>
      <c r="AA42" s="16" t="str">
        <f>IF(SEGUIMIENTO!K62="","",SEGUIMIENTO!K62)</f>
        <v/>
      </c>
      <c r="AB42" s="16" t="str">
        <f>IF(SEGUIMIENTO!L62="","",SEGUIMIENTO!L62)</f>
        <v/>
      </c>
    </row>
    <row r="43" spans="18:28" ht="15.75" customHeight="1">
      <c r="R43" s="16" t="str">
        <f>IF(SEGUIMIENTO!A63="","",TEXT(SEGUIMIENTO!A63,"mmm yyyy"))</f>
        <v/>
      </c>
      <c r="S43" s="16" t="str">
        <f>IF(SEGUIMIENTO!R63="","",SEGUIMIENTO!R63)</f>
        <v/>
      </c>
      <c r="T43" s="16" t="str">
        <f>IF(SEGUIMIENTO!S63="","",SEGUIMIENTO!S63)</f>
        <v/>
      </c>
      <c r="U43" s="16" t="str">
        <f>IF(SEGUIMIENTO!M63="","",SEGUIMIENTO!M63)</f>
        <v/>
      </c>
      <c r="V43" s="16" t="str">
        <f>IF(SEGUIMIENTO!N63="","",SEGUIMIENTO!N63)</f>
        <v/>
      </c>
      <c r="W43" s="16" t="str">
        <f>IF(SEGUIMIENTO!O63="","",SEGUIMIENTO!O63)</f>
        <v/>
      </c>
      <c r="X43" s="16" t="str">
        <f>IF(SEGUIMIENTO!H63="","",SEGUIMIENTO!H63)</f>
        <v/>
      </c>
      <c r="Y43" s="16" t="str">
        <f>IF(SEGUIMIENTO!I63="","",SEGUIMIENTO!I63)</f>
        <v/>
      </c>
      <c r="Z43" s="16" t="str">
        <f>IF(SEGUIMIENTO!J63="","",SEGUIMIENTO!J63)</f>
        <v/>
      </c>
      <c r="AA43" s="16" t="str">
        <f>IF(SEGUIMIENTO!K63="","",SEGUIMIENTO!K63)</f>
        <v/>
      </c>
      <c r="AB43" s="16" t="str">
        <f>IF(SEGUIMIENTO!L63="","",SEGUIMIENTO!L63)</f>
        <v/>
      </c>
    </row>
    <row r="44" spans="18:28" ht="15.75" customHeight="1">
      <c r="R44" s="16" t="str">
        <f>IF(SEGUIMIENTO!A64="","",TEXT(SEGUIMIENTO!A64,"mmm yyyy"))</f>
        <v/>
      </c>
      <c r="S44" s="16" t="str">
        <f>IF(SEGUIMIENTO!R64="","",SEGUIMIENTO!R64)</f>
        <v/>
      </c>
      <c r="T44" s="16" t="str">
        <f>IF(SEGUIMIENTO!S64="","",SEGUIMIENTO!S64)</f>
        <v/>
      </c>
      <c r="U44" s="16" t="str">
        <f>IF(SEGUIMIENTO!M64="","",SEGUIMIENTO!M64)</f>
        <v/>
      </c>
      <c r="V44" s="16" t="str">
        <f>IF(SEGUIMIENTO!N64="","",SEGUIMIENTO!N64)</f>
        <v/>
      </c>
      <c r="W44" s="16" t="str">
        <f>IF(SEGUIMIENTO!O64="","",SEGUIMIENTO!O64)</f>
        <v/>
      </c>
      <c r="X44" s="16" t="str">
        <f>IF(SEGUIMIENTO!H64="","",SEGUIMIENTO!H64)</f>
        <v/>
      </c>
      <c r="Y44" s="16" t="str">
        <f>IF(SEGUIMIENTO!I64="","",SEGUIMIENTO!I64)</f>
        <v/>
      </c>
      <c r="Z44" s="16" t="str">
        <f>IF(SEGUIMIENTO!J64="","",SEGUIMIENTO!J64)</f>
        <v/>
      </c>
      <c r="AA44" s="16" t="str">
        <f>IF(SEGUIMIENTO!K64="","",SEGUIMIENTO!K64)</f>
        <v/>
      </c>
      <c r="AB44" s="16" t="str">
        <f>IF(SEGUIMIENTO!L64="","",SEGUIMIENTO!L64)</f>
        <v/>
      </c>
    </row>
    <row r="45" spans="18:28" ht="15.75" customHeight="1">
      <c r="R45" s="16" t="str">
        <f>IF(SEGUIMIENTO!A65="","",TEXT(SEGUIMIENTO!A65,"mmm yyyy"))</f>
        <v/>
      </c>
      <c r="S45" s="16" t="str">
        <f>IF(SEGUIMIENTO!R65="","",SEGUIMIENTO!R65)</f>
        <v/>
      </c>
      <c r="T45" s="16" t="str">
        <f>IF(SEGUIMIENTO!S65="","",SEGUIMIENTO!S65)</f>
        <v/>
      </c>
      <c r="U45" s="16" t="str">
        <f>IF(SEGUIMIENTO!M65="","",SEGUIMIENTO!M65)</f>
        <v/>
      </c>
      <c r="V45" s="16" t="str">
        <f>IF(SEGUIMIENTO!N65="","",SEGUIMIENTO!N65)</f>
        <v/>
      </c>
      <c r="W45" s="16" t="str">
        <f>IF(SEGUIMIENTO!O65="","",SEGUIMIENTO!O65)</f>
        <v/>
      </c>
      <c r="X45" s="16" t="str">
        <f>IF(SEGUIMIENTO!H65="","",SEGUIMIENTO!H65)</f>
        <v/>
      </c>
      <c r="Y45" s="16" t="str">
        <f>IF(SEGUIMIENTO!I65="","",SEGUIMIENTO!I65)</f>
        <v/>
      </c>
      <c r="Z45" s="16" t="str">
        <f>IF(SEGUIMIENTO!J65="","",SEGUIMIENTO!J65)</f>
        <v/>
      </c>
      <c r="AA45" s="16" t="str">
        <f>IF(SEGUIMIENTO!K65="","",SEGUIMIENTO!K65)</f>
        <v/>
      </c>
      <c r="AB45" s="16" t="str">
        <f>IF(SEGUIMIENTO!L65="","",SEGUIMIENTO!L65)</f>
        <v/>
      </c>
    </row>
    <row r="46" spans="18:28" ht="15.75" customHeight="1">
      <c r="R46" s="16" t="str">
        <f>IF(SEGUIMIENTO!A66="","",TEXT(SEGUIMIENTO!A66,"mmm yyyy"))</f>
        <v/>
      </c>
      <c r="S46" s="16" t="str">
        <f>IF(SEGUIMIENTO!R66="","",SEGUIMIENTO!R66)</f>
        <v/>
      </c>
      <c r="T46" s="16" t="str">
        <f>IF(SEGUIMIENTO!S66="","",SEGUIMIENTO!S66)</f>
        <v/>
      </c>
      <c r="U46" s="16" t="str">
        <f>IF(SEGUIMIENTO!M66="","",SEGUIMIENTO!M66)</f>
        <v/>
      </c>
      <c r="V46" s="16" t="str">
        <f>IF(SEGUIMIENTO!N66="","",SEGUIMIENTO!N66)</f>
        <v/>
      </c>
      <c r="W46" s="16" t="str">
        <f>IF(SEGUIMIENTO!O66="","",SEGUIMIENTO!O66)</f>
        <v/>
      </c>
      <c r="X46" s="16" t="str">
        <f>IF(SEGUIMIENTO!H66="","",SEGUIMIENTO!H66)</f>
        <v/>
      </c>
      <c r="Y46" s="16" t="str">
        <f>IF(SEGUIMIENTO!I66="","",SEGUIMIENTO!I66)</f>
        <v/>
      </c>
      <c r="Z46" s="16" t="str">
        <f>IF(SEGUIMIENTO!J66="","",SEGUIMIENTO!J66)</f>
        <v/>
      </c>
      <c r="AA46" s="16" t="str">
        <f>IF(SEGUIMIENTO!K66="","",SEGUIMIENTO!K66)</f>
        <v/>
      </c>
      <c r="AB46" s="16" t="str">
        <f>IF(SEGUIMIENTO!L66="","",SEGUIMIENTO!L66)</f>
        <v/>
      </c>
    </row>
    <row r="47" spans="18:28" ht="15.75" customHeight="1">
      <c r="R47" s="16" t="str">
        <f>IF(SEGUIMIENTO!A67="","",TEXT(SEGUIMIENTO!A67,"mmm yyyy"))</f>
        <v/>
      </c>
      <c r="S47" s="16" t="str">
        <f>IF(SEGUIMIENTO!R67="","",SEGUIMIENTO!R67)</f>
        <v/>
      </c>
      <c r="T47" s="16" t="str">
        <f>IF(SEGUIMIENTO!S67="","",SEGUIMIENTO!S67)</f>
        <v/>
      </c>
      <c r="U47" s="16" t="str">
        <f>IF(SEGUIMIENTO!M67="","",SEGUIMIENTO!M67)</f>
        <v/>
      </c>
      <c r="V47" s="16" t="str">
        <f>IF(SEGUIMIENTO!N67="","",SEGUIMIENTO!N67)</f>
        <v/>
      </c>
      <c r="W47" s="16" t="str">
        <f>IF(SEGUIMIENTO!O67="","",SEGUIMIENTO!O67)</f>
        <v/>
      </c>
      <c r="X47" s="16" t="str">
        <f>IF(SEGUIMIENTO!H67="","",SEGUIMIENTO!H67)</f>
        <v/>
      </c>
      <c r="Y47" s="16" t="str">
        <f>IF(SEGUIMIENTO!I67="","",SEGUIMIENTO!I67)</f>
        <v/>
      </c>
      <c r="Z47" s="16" t="str">
        <f>IF(SEGUIMIENTO!J67="","",SEGUIMIENTO!J67)</f>
        <v/>
      </c>
      <c r="AA47" s="16" t="str">
        <f>IF(SEGUIMIENTO!K67="","",SEGUIMIENTO!K67)</f>
        <v/>
      </c>
      <c r="AB47" s="16" t="str">
        <f>IF(SEGUIMIENTO!L67="","",SEGUIMIENTO!L67)</f>
        <v/>
      </c>
    </row>
    <row r="48" spans="18:28" ht="15.75" customHeight="1">
      <c r="R48" s="16" t="str">
        <f>IF(SEGUIMIENTO!A68="","",TEXT(SEGUIMIENTO!A68,"mmm yyyy"))</f>
        <v/>
      </c>
      <c r="S48" s="16" t="str">
        <f>IF(SEGUIMIENTO!R68="","",SEGUIMIENTO!R68)</f>
        <v/>
      </c>
      <c r="T48" s="16" t="str">
        <f>IF(SEGUIMIENTO!S68="","",SEGUIMIENTO!S68)</f>
        <v/>
      </c>
      <c r="U48" s="16" t="str">
        <f>IF(SEGUIMIENTO!M68="","",SEGUIMIENTO!M68)</f>
        <v/>
      </c>
      <c r="V48" s="16" t="str">
        <f>IF(SEGUIMIENTO!N68="","",SEGUIMIENTO!N68)</f>
        <v/>
      </c>
      <c r="W48" s="16" t="str">
        <f>IF(SEGUIMIENTO!O68="","",SEGUIMIENTO!O68)</f>
        <v/>
      </c>
      <c r="X48" s="16" t="str">
        <f>IF(SEGUIMIENTO!H68="","",SEGUIMIENTO!H68)</f>
        <v/>
      </c>
      <c r="Y48" s="16" t="str">
        <f>IF(SEGUIMIENTO!I68="","",SEGUIMIENTO!I68)</f>
        <v/>
      </c>
      <c r="Z48" s="16" t="str">
        <f>IF(SEGUIMIENTO!J68="","",SEGUIMIENTO!J68)</f>
        <v/>
      </c>
      <c r="AA48" s="16" t="str">
        <f>IF(SEGUIMIENTO!K68="","",SEGUIMIENTO!K68)</f>
        <v/>
      </c>
      <c r="AB48" s="16" t="str">
        <f>IF(SEGUIMIENTO!L68="","",SEGUIMIENTO!L68)</f>
        <v/>
      </c>
    </row>
    <row r="49" spans="18:28" ht="15.75" customHeight="1">
      <c r="R49" s="16" t="str">
        <f>IF(SEGUIMIENTO!A69="","",TEXT(SEGUIMIENTO!A69,"mmm yyyy"))</f>
        <v/>
      </c>
      <c r="S49" s="16" t="str">
        <f>IF(SEGUIMIENTO!R69="","",SEGUIMIENTO!R69)</f>
        <v/>
      </c>
      <c r="T49" s="16" t="str">
        <f>IF(SEGUIMIENTO!S69="","",SEGUIMIENTO!S69)</f>
        <v/>
      </c>
      <c r="U49" s="16" t="str">
        <f>IF(SEGUIMIENTO!M69="","",SEGUIMIENTO!M69)</f>
        <v/>
      </c>
      <c r="V49" s="16" t="str">
        <f>IF(SEGUIMIENTO!N69="","",SEGUIMIENTO!N69)</f>
        <v/>
      </c>
      <c r="W49" s="16" t="str">
        <f>IF(SEGUIMIENTO!O69="","",SEGUIMIENTO!O69)</f>
        <v/>
      </c>
      <c r="X49" s="16" t="str">
        <f>IF(SEGUIMIENTO!H69="","",SEGUIMIENTO!H69)</f>
        <v/>
      </c>
      <c r="Y49" s="16" t="str">
        <f>IF(SEGUIMIENTO!I69="","",SEGUIMIENTO!I69)</f>
        <v/>
      </c>
      <c r="Z49" s="16" t="str">
        <f>IF(SEGUIMIENTO!J69="","",SEGUIMIENTO!J69)</f>
        <v/>
      </c>
      <c r="AA49" s="16" t="str">
        <f>IF(SEGUIMIENTO!K69="","",SEGUIMIENTO!K69)</f>
        <v/>
      </c>
      <c r="AB49" s="16" t="str">
        <f>IF(SEGUIMIENTO!L69="","",SEGUIMIENTO!L69)</f>
        <v/>
      </c>
    </row>
    <row r="50" spans="18:28" ht="15.75" customHeight="1">
      <c r="R50" s="16" t="str">
        <f>IF(SEGUIMIENTO!A70="","",TEXT(SEGUIMIENTO!A70,"mmm yyyy"))</f>
        <v/>
      </c>
      <c r="S50" s="16" t="str">
        <f>IF(SEGUIMIENTO!R70="","",SEGUIMIENTO!R70)</f>
        <v/>
      </c>
      <c r="T50" s="16" t="str">
        <f>IF(SEGUIMIENTO!S70="","",SEGUIMIENTO!S70)</f>
        <v/>
      </c>
      <c r="U50" s="16" t="str">
        <f>IF(SEGUIMIENTO!M70="","",SEGUIMIENTO!M70)</f>
        <v/>
      </c>
      <c r="V50" s="16" t="str">
        <f>IF(SEGUIMIENTO!N70="","",SEGUIMIENTO!N70)</f>
        <v/>
      </c>
      <c r="W50" s="16" t="str">
        <f>IF(SEGUIMIENTO!O70="","",SEGUIMIENTO!O70)</f>
        <v/>
      </c>
      <c r="X50" s="16" t="str">
        <f>IF(SEGUIMIENTO!H70="","",SEGUIMIENTO!H70)</f>
        <v/>
      </c>
      <c r="Y50" s="16" t="str">
        <f>IF(SEGUIMIENTO!I70="","",SEGUIMIENTO!I70)</f>
        <v/>
      </c>
      <c r="Z50" s="16" t="str">
        <f>IF(SEGUIMIENTO!J70="","",SEGUIMIENTO!J70)</f>
        <v/>
      </c>
      <c r="AA50" s="16" t="str">
        <f>IF(SEGUIMIENTO!K70="","",SEGUIMIENTO!K70)</f>
        <v/>
      </c>
      <c r="AB50" s="16" t="str">
        <f>IF(SEGUIMIENTO!L70="","",SEGUIMIENTO!L70)</f>
        <v/>
      </c>
    </row>
    <row r="51" spans="18:28" ht="15.75" customHeight="1">
      <c r="R51" s="16" t="str">
        <f>IF(SEGUIMIENTO!A71="","",TEXT(SEGUIMIENTO!A71,"mmm yyyy"))</f>
        <v/>
      </c>
      <c r="S51" s="16" t="str">
        <f>IF(SEGUIMIENTO!R71="","",SEGUIMIENTO!R71)</f>
        <v/>
      </c>
      <c r="T51" s="16" t="str">
        <f>IF(SEGUIMIENTO!S71="","",SEGUIMIENTO!S71)</f>
        <v/>
      </c>
      <c r="U51" s="16" t="str">
        <f>IF(SEGUIMIENTO!M71="","",SEGUIMIENTO!M71)</f>
        <v/>
      </c>
      <c r="V51" s="16" t="str">
        <f>IF(SEGUIMIENTO!N71="","",SEGUIMIENTO!N71)</f>
        <v/>
      </c>
      <c r="W51" s="16" t="str">
        <f>IF(SEGUIMIENTO!O71="","",SEGUIMIENTO!O71)</f>
        <v/>
      </c>
      <c r="X51" s="16" t="str">
        <f>IF(SEGUIMIENTO!H71="","",SEGUIMIENTO!H71)</f>
        <v/>
      </c>
      <c r="Y51" s="16" t="str">
        <f>IF(SEGUIMIENTO!I71="","",SEGUIMIENTO!I71)</f>
        <v/>
      </c>
      <c r="Z51" s="16" t="str">
        <f>IF(SEGUIMIENTO!J71="","",SEGUIMIENTO!J71)</f>
        <v/>
      </c>
      <c r="AA51" s="16" t="str">
        <f>IF(SEGUIMIENTO!K71="","",SEGUIMIENTO!K71)</f>
        <v/>
      </c>
      <c r="AB51" s="16" t="str">
        <f>IF(SEGUIMIENTO!L71="","",SEGUIMIENTO!L71)</f>
        <v/>
      </c>
    </row>
    <row r="52" spans="18:28" ht="15.75" customHeight="1">
      <c r="R52" s="16" t="str">
        <f>IF(SEGUIMIENTO!A72="","",TEXT(SEGUIMIENTO!A72,"mmm yyyy"))</f>
        <v/>
      </c>
      <c r="S52" s="16" t="str">
        <f>IF(SEGUIMIENTO!R72="","",SEGUIMIENTO!R72)</f>
        <v/>
      </c>
      <c r="T52" s="16" t="str">
        <f>IF(SEGUIMIENTO!S72="","",SEGUIMIENTO!S72)</f>
        <v/>
      </c>
      <c r="U52" s="16" t="str">
        <f>IF(SEGUIMIENTO!M72="","",SEGUIMIENTO!M72)</f>
        <v/>
      </c>
      <c r="V52" s="16" t="str">
        <f>IF(SEGUIMIENTO!N72="","",SEGUIMIENTO!N72)</f>
        <v/>
      </c>
      <c r="W52" s="16" t="str">
        <f>IF(SEGUIMIENTO!O72="","",SEGUIMIENTO!O72)</f>
        <v/>
      </c>
      <c r="X52" s="16" t="str">
        <f>IF(SEGUIMIENTO!H72="","",SEGUIMIENTO!H72)</f>
        <v/>
      </c>
      <c r="Y52" s="16" t="str">
        <f>IF(SEGUIMIENTO!I72="","",SEGUIMIENTO!I72)</f>
        <v/>
      </c>
      <c r="Z52" s="16" t="str">
        <f>IF(SEGUIMIENTO!J72="","",SEGUIMIENTO!J72)</f>
        <v/>
      </c>
      <c r="AA52" s="16" t="str">
        <f>IF(SEGUIMIENTO!K72="","",SEGUIMIENTO!K72)</f>
        <v/>
      </c>
      <c r="AB52" s="16" t="str">
        <f>IF(SEGUIMIENTO!L72="","",SEGUIMIENTO!L72)</f>
        <v/>
      </c>
    </row>
    <row r="53" spans="18:28" ht="15.75" customHeight="1">
      <c r="R53" s="16" t="str">
        <f>IF(SEGUIMIENTO!A73="","",TEXT(SEGUIMIENTO!A73,"mmm yyyy"))</f>
        <v/>
      </c>
      <c r="S53" s="16" t="str">
        <f>IF(SEGUIMIENTO!R73="","",SEGUIMIENTO!R73)</f>
        <v/>
      </c>
      <c r="T53" s="16" t="str">
        <f>IF(SEGUIMIENTO!S73="","",SEGUIMIENTO!S73)</f>
        <v/>
      </c>
      <c r="U53" s="16" t="str">
        <f>IF(SEGUIMIENTO!M73="","",SEGUIMIENTO!M73)</f>
        <v/>
      </c>
      <c r="V53" s="16" t="str">
        <f>IF(SEGUIMIENTO!N73="","",SEGUIMIENTO!N73)</f>
        <v/>
      </c>
      <c r="W53" s="16" t="str">
        <f>IF(SEGUIMIENTO!O73="","",SEGUIMIENTO!O73)</f>
        <v/>
      </c>
      <c r="X53" s="16" t="str">
        <f>IF(SEGUIMIENTO!H73="","",SEGUIMIENTO!H73)</f>
        <v/>
      </c>
      <c r="Y53" s="16" t="str">
        <f>IF(SEGUIMIENTO!I73="","",SEGUIMIENTO!I73)</f>
        <v/>
      </c>
      <c r="Z53" s="16" t="str">
        <f>IF(SEGUIMIENTO!J73="","",SEGUIMIENTO!J73)</f>
        <v/>
      </c>
      <c r="AA53" s="16" t="str">
        <f>IF(SEGUIMIENTO!K73="","",SEGUIMIENTO!K73)</f>
        <v/>
      </c>
      <c r="AB53" s="16" t="str">
        <f>IF(SEGUIMIENTO!L73="","",SEGUIMIENTO!L73)</f>
        <v/>
      </c>
    </row>
    <row r="54" spans="18:28" ht="15.75" customHeight="1">
      <c r="R54" s="16" t="str">
        <f>IF(SEGUIMIENTO!A74="","",TEXT(SEGUIMIENTO!A74,"mmm yyyy"))</f>
        <v/>
      </c>
      <c r="S54" s="16" t="str">
        <f>IF(SEGUIMIENTO!R74="","",SEGUIMIENTO!R74)</f>
        <v/>
      </c>
      <c r="T54" s="16" t="str">
        <f>IF(SEGUIMIENTO!S74="","",SEGUIMIENTO!S74)</f>
        <v/>
      </c>
      <c r="U54" s="16" t="str">
        <f>IF(SEGUIMIENTO!M74="","",SEGUIMIENTO!M74)</f>
        <v/>
      </c>
      <c r="V54" s="16" t="str">
        <f>IF(SEGUIMIENTO!N74="","",SEGUIMIENTO!N74)</f>
        <v/>
      </c>
      <c r="W54" s="16" t="str">
        <f>IF(SEGUIMIENTO!O74="","",SEGUIMIENTO!O74)</f>
        <v/>
      </c>
      <c r="X54" s="16" t="str">
        <f>IF(SEGUIMIENTO!H74="","",SEGUIMIENTO!H74)</f>
        <v/>
      </c>
      <c r="Y54" s="16" t="str">
        <f>IF(SEGUIMIENTO!I74="","",SEGUIMIENTO!I74)</f>
        <v/>
      </c>
      <c r="Z54" s="16" t="str">
        <f>IF(SEGUIMIENTO!J74="","",SEGUIMIENTO!J74)</f>
        <v/>
      </c>
      <c r="AA54" s="16" t="str">
        <f>IF(SEGUIMIENTO!K74="","",SEGUIMIENTO!K74)</f>
        <v/>
      </c>
      <c r="AB54" s="16" t="str">
        <f>IF(SEGUIMIENTO!L74="","",SEGUIMIENTO!L74)</f>
        <v/>
      </c>
    </row>
    <row r="55" spans="18:28" ht="15.75" customHeight="1">
      <c r="R55" s="16" t="str">
        <f>IF(SEGUIMIENTO!A75="","",TEXT(SEGUIMIENTO!A75,"mmm yyyy"))</f>
        <v/>
      </c>
      <c r="S55" s="16" t="str">
        <f>IF(SEGUIMIENTO!R75="","",SEGUIMIENTO!R75)</f>
        <v/>
      </c>
      <c r="T55" s="16" t="str">
        <f>IF(SEGUIMIENTO!S75="","",SEGUIMIENTO!S75)</f>
        <v/>
      </c>
      <c r="U55" s="16" t="str">
        <f>IF(SEGUIMIENTO!M75="","",SEGUIMIENTO!M75)</f>
        <v/>
      </c>
      <c r="V55" s="16" t="str">
        <f>IF(SEGUIMIENTO!N75="","",SEGUIMIENTO!N75)</f>
        <v/>
      </c>
      <c r="W55" s="16" t="str">
        <f>IF(SEGUIMIENTO!O75="","",SEGUIMIENTO!O75)</f>
        <v/>
      </c>
      <c r="X55" s="16" t="str">
        <f>IF(SEGUIMIENTO!H75="","",SEGUIMIENTO!H75)</f>
        <v/>
      </c>
      <c r="Y55" s="16" t="str">
        <f>IF(SEGUIMIENTO!I75="","",SEGUIMIENTO!I75)</f>
        <v/>
      </c>
      <c r="Z55" s="16" t="str">
        <f>IF(SEGUIMIENTO!J75="","",SEGUIMIENTO!J75)</f>
        <v/>
      </c>
      <c r="AA55" s="16" t="str">
        <f>IF(SEGUIMIENTO!K75="","",SEGUIMIENTO!K75)</f>
        <v/>
      </c>
      <c r="AB55" s="16" t="str">
        <f>IF(SEGUIMIENTO!L75="","",SEGUIMIENTO!L75)</f>
        <v/>
      </c>
    </row>
    <row r="56" spans="18:28" ht="15.75" customHeight="1">
      <c r="R56" s="16" t="str">
        <f>IF(SEGUIMIENTO!A76="","",TEXT(SEGUIMIENTO!A76,"mmm yyyy"))</f>
        <v/>
      </c>
      <c r="S56" s="16" t="str">
        <f>IF(SEGUIMIENTO!R76="","",SEGUIMIENTO!R76)</f>
        <v/>
      </c>
      <c r="T56" s="16" t="str">
        <f>IF(SEGUIMIENTO!S76="","",SEGUIMIENTO!S76)</f>
        <v/>
      </c>
      <c r="U56" s="16" t="str">
        <f>IF(SEGUIMIENTO!M76="","",SEGUIMIENTO!M76)</f>
        <v/>
      </c>
      <c r="V56" s="16" t="str">
        <f>IF(SEGUIMIENTO!N76="","",SEGUIMIENTO!N76)</f>
        <v/>
      </c>
      <c r="W56" s="16" t="str">
        <f>IF(SEGUIMIENTO!O76="","",SEGUIMIENTO!O76)</f>
        <v/>
      </c>
      <c r="X56" s="16" t="str">
        <f>IF(SEGUIMIENTO!H76="","",SEGUIMIENTO!H76)</f>
        <v/>
      </c>
      <c r="Y56" s="16" t="str">
        <f>IF(SEGUIMIENTO!I76="","",SEGUIMIENTO!I76)</f>
        <v/>
      </c>
      <c r="Z56" s="16" t="str">
        <f>IF(SEGUIMIENTO!J76="","",SEGUIMIENTO!J76)</f>
        <v/>
      </c>
      <c r="AA56" s="16" t="str">
        <f>IF(SEGUIMIENTO!K76="","",SEGUIMIENTO!K76)</f>
        <v/>
      </c>
      <c r="AB56" s="16" t="str">
        <f>IF(SEGUIMIENTO!L76="","",SEGUIMIENTO!L76)</f>
        <v/>
      </c>
    </row>
    <row r="57" spans="18:28" ht="15.75" customHeight="1">
      <c r="R57" s="16" t="str">
        <f>IF(SEGUIMIENTO!A77="","",TEXT(SEGUIMIENTO!A77,"mmm yyyy"))</f>
        <v/>
      </c>
      <c r="S57" s="16" t="str">
        <f>IF(SEGUIMIENTO!R77="","",SEGUIMIENTO!R77)</f>
        <v/>
      </c>
      <c r="T57" s="16" t="str">
        <f>IF(SEGUIMIENTO!S77="","",SEGUIMIENTO!S77)</f>
        <v/>
      </c>
      <c r="U57" s="16" t="str">
        <f>IF(SEGUIMIENTO!M77="","",SEGUIMIENTO!M77)</f>
        <v/>
      </c>
      <c r="V57" s="16" t="str">
        <f>IF(SEGUIMIENTO!N77="","",SEGUIMIENTO!N77)</f>
        <v/>
      </c>
      <c r="W57" s="16" t="str">
        <f>IF(SEGUIMIENTO!O77="","",SEGUIMIENTO!O77)</f>
        <v/>
      </c>
      <c r="X57" s="16" t="str">
        <f>IF(SEGUIMIENTO!H77="","",SEGUIMIENTO!H77)</f>
        <v/>
      </c>
      <c r="Y57" s="16" t="str">
        <f>IF(SEGUIMIENTO!I77="","",SEGUIMIENTO!I77)</f>
        <v/>
      </c>
      <c r="Z57" s="16" t="str">
        <f>IF(SEGUIMIENTO!J77="","",SEGUIMIENTO!J77)</f>
        <v/>
      </c>
      <c r="AA57" s="16" t="str">
        <f>IF(SEGUIMIENTO!K77="","",SEGUIMIENTO!K77)</f>
        <v/>
      </c>
      <c r="AB57" s="16" t="str">
        <f>IF(SEGUIMIENTO!L77="","",SEGUIMIENTO!L77)</f>
        <v/>
      </c>
    </row>
    <row r="58" spans="18:28" ht="15.75" customHeight="1">
      <c r="R58" s="16" t="str">
        <f>IF(SEGUIMIENTO!A78="","",TEXT(SEGUIMIENTO!A78,"mmm yyyy"))</f>
        <v/>
      </c>
      <c r="S58" s="16" t="str">
        <f>IF(SEGUIMIENTO!R78="","",SEGUIMIENTO!R78)</f>
        <v/>
      </c>
      <c r="T58" s="16" t="str">
        <f>IF(SEGUIMIENTO!S78="","",SEGUIMIENTO!S78)</f>
        <v/>
      </c>
      <c r="U58" s="16" t="str">
        <f>IF(SEGUIMIENTO!M78="","",SEGUIMIENTO!M78)</f>
        <v/>
      </c>
      <c r="V58" s="16" t="str">
        <f>IF(SEGUIMIENTO!N78="","",SEGUIMIENTO!N78)</f>
        <v/>
      </c>
      <c r="W58" s="16" t="str">
        <f>IF(SEGUIMIENTO!O78="","",SEGUIMIENTO!O78)</f>
        <v/>
      </c>
      <c r="X58" s="16" t="str">
        <f>IF(SEGUIMIENTO!H78="","",SEGUIMIENTO!H78)</f>
        <v/>
      </c>
      <c r="Y58" s="16" t="str">
        <f>IF(SEGUIMIENTO!I78="","",SEGUIMIENTO!I78)</f>
        <v/>
      </c>
      <c r="Z58" s="16" t="str">
        <f>IF(SEGUIMIENTO!J78="","",SEGUIMIENTO!J78)</f>
        <v/>
      </c>
      <c r="AA58" s="16" t="str">
        <f>IF(SEGUIMIENTO!K78="","",SEGUIMIENTO!K78)</f>
        <v/>
      </c>
      <c r="AB58" s="16" t="str">
        <f>IF(SEGUIMIENTO!L78="","",SEGUIMIENTO!L78)</f>
        <v/>
      </c>
    </row>
    <row r="59" spans="18:28" ht="15.75" customHeight="1">
      <c r="R59" s="16" t="str">
        <f>IF(SEGUIMIENTO!A79="","",TEXT(SEGUIMIENTO!A79,"mmm yyyy"))</f>
        <v/>
      </c>
      <c r="S59" s="16" t="str">
        <f>IF(SEGUIMIENTO!R79="","",SEGUIMIENTO!R79)</f>
        <v/>
      </c>
      <c r="T59" s="16" t="str">
        <f>IF(SEGUIMIENTO!S79="","",SEGUIMIENTO!S79)</f>
        <v/>
      </c>
      <c r="U59" s="16" t="str">
        <f>IF(SEGUIMIENTO!M79="","",SEGUIMIENTO!M79)</f>
        <v/>
      </c>
      <c r="V59" s="16" t="str">
        <f>IF(SEGUIMIENTO!N79="","",SEGUIMIENTO!N79)</f>
        <v/>
      </c>
      <c r="W59" s="16" t="str">
        <f>IF(SEGUIMIENTO!O79="","",SEGUIMIENTO!O79)</f>
        <v/>
      </c>
      <c r="X59" s="16" t="str">
        <f>IF(SEGUIMIENTO!H79="","",SEGUIMIENTO!H79)</f>
        <v/>
      </c>
      <c r="Y59" s="16" t="str">
        <f>IF(SEGUIMIENTO!I79="","",SEGUIMIENTO!I79)</f>
        <v/>
      </c>
      <c r="Z59" s="16" t="str">
        <f>IF(SEGUIMIENTO!J79="","",SEGUIMIENTO!J79)</f>
        <v/>
      </c>
      <c r="AA59" s="16" t="str">
        <f>IF(SEGUIMIENTO!K79="","",SEGUIMIENTO!K79)</f>
        <v/>
      </c>
      <c r="AB59" s="16" t="str">
        <f>IF(SEGUIMIENTO!L79="","",SEGUIMIENTO!L79)</f>
        <v/>
      </c>
    </row>
    <row r="60" spans="18:28" ht="15.75" customHeight="1">
      <c r="R60" s="16" t="str">
        <f>IF(SEGUIMIENTO!A80="","",TEXT(SEGUIMIENTO!A80,"mmm yyyy"))</f>
        <v/>
      </c>
      <c r="S60" s="16" t="str">
        <f>IF(SEGUIMIENTO!R80="","",SEGUIMIENTO!R80)</f>
        <v/>
      </c>
      <c r="T60" s="16" t="str">
        <f>IF(SEGUIMIENTO!S80="","",SEGUIMIENTO!S80)</f>
        <v/>
      </c>
      <c r="U60" s="16" t="str">
        <f>IF(SEGUIMIENTO!M80="","",SEGUIMIENTO!M80)</f>
        <v/>
      </c>
      <c r="V60" s="16" t="str">
        <f>IF(SEGUIMIENTO!N80="","",SEGUIMIENTO!N80)</f>
        <v/>
      </c>
      <c r="W60" s="16" t="str">
        <f>IF(SEGUIMIENTO!O80="","",SEGUIMIENTO!O80)</f>
        <v/>
      </c>
      <c r="X60" s="16" t="str">
        <f>IF(SEGUIMIENTO!H80="","",SEGUIMIENTO!H80)</f>
        <v/>
      </c>
      <c r="Y60" s="16" t="str">
        <f>IF(SEGUIMIENTO!I80="","",SEGUIMIENTO!I80)</f>
        <v/>
      </c>
      <c r="Z60" s="16" t="str">
        <f>IF(SEGUIMIENTO!J80="","",SEGUIMIENTO!J80)</f>
        <v/>
      </c>
      <c r="AA60" s="16" t="str">
        <f>IF(SEGUIMIENTO!K80="","",SEGUIMIENTO!K80)</f>
        <v/>
      </c>
      <c r="AB60" s="16" t="str">
        <f>IF(SEGUIMIENTO!L80="","",SEGUIMIENTO!L80)</f>
        <v/>
      </c>
    </row>
    <row r="61" spans="18:28" ht="15.75" customHeight="1">
      <c r="R61" s="16" t="str">
        <f>IF(SEGUIMIENTO!A81="","",TEXT(SEGUIMIENTO!A81,"mmm yyyy"))</f>
        <v/>
      </c>
      <c r="S61" s="16" t="str">
        <f>IF(SEGUIMIENTO!R81="","",SEGUIMIENTO!R81)</f>
        <v/>
      </c>
      <c r="T61" s="16" t="str">
        <f>IF(SEGUIMIENTO!S81="","",SEGUIMIENTO!S81)</f>
        <v/>
      </c>
      <c r="U61" s="16" t="str">
        <f>IF(SEGUIMIENTO!M81="","",SEGUIMIENTO!M81)</f>
        <v/>
      </c>
      <c r="V61" s="16" t="str">
        <f>IF(SEGUIMIENTO!N81="","",SEGUIMIENTO!N81)</f>
        <v/>
      </c>
      <c r="W61" s="16" t="str">
        <f>IF(SEGUIMIENTO!O81="","",SEGUIMIENTO!O81)</f>
        <v/>
      </c>
      <c r="X61" s="16" t="str">
        <f>IF(SEGUIMIENTO!H81="","",SEGUIMIENTO!H81)</f>
        <v/>
      </c>
      <c r="Y61" s="16" t="str">
        <f>IF(SEGUIMIENTO!I81="","",SEGUIMIENTO!I81)</f>
        <v/>
      </c>
      <c r="Z61" s="16" t="str">
        <f>IF(SEGUIMIENTO!J81="","",SEGUIMIENTO!J81)</f>
        <v/>
      </c>
      <c r="AA61" s="16" t="str">
        <f>IF(SEGUIMIENTO!K81="","",SEGUIMIENTO!K81)</f>
        <v/>
      </c>
      <c r="AB61" s="16" t="str">
        <f>IF(SEGUIMIENTO!L81="","",SEGUIMIENTO!L81)</f>
        <v/>
      </c>
    </row>
    <row r="62" spans="18:28" ht="15.75" customHeight="1">
      <c r="R62" s="16" t="str">
        <f>IF(SEGUIMIENTO!A82="","",TEXT(SEGUIMIENTO!A82,"mmm yyyy"))</f>
        <v/>
      </c>
      <c r="S62" s="16" t="str">
        <f>IF(SEGUIMIENTO!R82="","",SEGUIMIENTO!R82)</f>
        <v/>
      </c>
      <c r="T62" s="16" t="str">
        <f>IF(SEGUIMIENTO!S82="","",SEGUIMIENTO!S82)</f>
        <v/>
      </c>
      <c r="U62" s="16" t="str">
        <f>IF(SEGUIMIENTO!M82="","",SEGUIMIENTO!M82)</f>
        <v/>
      </c>
      <c r="V62" s="16" t="str">
        <f>IF(SEGUIMIENTO!N82="","",SEGUIMIENTO!N82)</f>
        <v/>
      </c>
      <c r="W62" s="16" t="str">
        <f>IF(SEGUIMIENTO!O82="","",SEGUIMIENTO!O82)</f>
        <v/>
      </c>
      <c r="X62" s="16" t="str">
        <f>IF(SEGUIMIENTO!H82="","",SEGUIMIENTO!H82)</f>
        <v/>
      </c>
      <c r="Y62" s="16" t="str">
        <f>IF(SEGUIMIENTO!I82="","",SEGUIMIENTO!I82)</f>
        <v/>
      </c>
      <c r="Z62" s="16" t="str">
        <f>IF(SEGUIMIENTO!J82="","",SEGUIMIENTO!J82)</f>
        <v/>
      </c>
      <c r="AA62" s="16" t="str">
        <f>IF(SEGUIMIENTO!K82="","",SEGUIMIENTO!K82)</f>
        <v/>
      </c>
      <c r="AB62" s="16" t="str">
        <f>IF(SEGUIMIENTO!L82="","",SEGUIMIENTO!L82)</f>
        <v/>
      </c>
    </row>
    <row r="63" spans="18:28" ht="15.75" customHeight="1">
      <c r="R63" s="16" t="str">
        <f>IF(SEGUIMIENTO!A83="","",TEXT(SEGUIMIENTO!A83,"mmm yyyy"))</f>
        <v/>
      </c>
      <c r="S63" s="16" t="str">
        <f>IF(SEGUIMIENTO!R83="","",SEGUIMIENTO!R83)</f>
        <v/>
      </c>
      <c r="T63" s="16" t="str">
        <f>IF(SEGUIMIENTO!S83="","",SEGUIMIENTO!S83)</f>
        <v/>
      </c>
      <c r="U63" s="16" t="str">
        <f>IF(SEGUIMIENTO!M83="","",SEGUIMIENTO!M83)</f>
        <v/>
      </c>
      <c r="V63" s="16" t="str">
        <f>IF(SEGUIMIENTO!N83="","",SEGUIMIENTO!N83)</f>
        <v/>
      </c>
      <c r="W63" s="16" t="str">
        <f>IF(SEGUIMIENTO!O83="","",SEGUIMIENTO!O83)</f>
        <v/>
      </c>
      <c r="X63" s="16" t="str">
        <f>IF(SEGUIMIENTO!H83="","",SEGUIMIENTO!H83)</f>
        <v/>
      </c>
      <c r="Y63" s="16" t="str">
        <f>IF(SEGUIMIENTO!I83="","",SEGUIMIENTO!I83)</f>
        <v/>
      </c>
      <c r="Z63" s="16" t="str">
        <f>IF(SEGUIMIENTO!J83="","",SEGUIMIENTO!J83)</f>
        <v/>
      </c>
      <c r="AA63" s="16" t="str">
        <f>IF(SEGUIMIENTO!K83="","",SEGUIMIENTO!K83)</f>
        <v/>
      </c>
      <c r="AB63" s="16" t="str">
        <f>IF(SEGUIMIENTO!L83="","",SEGUIMIENTO!L83)</f>
        <v/>
      </c>
    </row>
    <row r="64" spans="18:28" ht="15.75" customHeight="1">
      <c r="R64" s="16" t="str">
        <f>IF(SEGUIMIENTO!A84="","",TEXT(SEGUIMIENTO!A84,"mmm yyyy"))</f>
        <v/>
      </c>
      <c r="S64" s="16" t="str">
        <f>IF(SEGUIMIENTO!R84="","",SEGUIMIENTO!R84)</f>
        <v/>
      </c>
      <c r="T64" s="16" t="str">
        <f>IF(SEGUIMIENTO!S84="","",SEGUIMIENTO!S84)</f>
        <v/>
      </c>
      <c r="U64" s="16" t="str">
        <f>IF(SEGUIMIENTO!M84="","",SEGUIMIENTO!M84)</f>
        <v/>
      </c>
      <c r="V64" s="16" t="str">
        <f>IF(SEGUIMIENTO!N84="","",SEGUIMIENTO!N84)</f>
        <v/>
      </c>
      <c r="W64" s="16" t="str">
        <f>IF(SEGUIMIENTO!O84="","",SEGUIMIENTO!O84)</f>
        <v/>
      </c>
      <c r="X64" s="16" t="str">
        <f>IF(SEGUIMIENTO!H84="","",SEGUIMIENTO!H84)</f>
        <v/>
      </c>
      <c r="Y64" s="16" t="str">
        <f>IF(SEGUIMIENTO!I84="","",SEGUIMIENTO!I84)</f>
        <v/>
      </c>
      <c r="Z64" s="16" t="str">
        <f>IF(SEGUIMIENTO!J84="","",SEGUIMIENTO!J84)</f>
        <v/>
      </c>
      <c r="AA64" s="16" t="str">
        <f>IF(SEGUIMIENTO!K84="","",SEGUIMIENTO!K84)</f>
        <v/>
      </c>
      <c r="AB64" s="16" t="str">
        <f>IF(SEGUIMIENTO!L84="","",SEGUIMIENTO!L84)</f>
        <v/>
      </c>
    </row>
    <row r="65" spans="18:28" ht="15.75" customHeight="1">
      <c r="R65" s="16" t="str">
        <f>IF(SEGUIMIENTO!A85="","",TEXT(SEGUIMIENTO!A85,"mmm yyyy"))</f>
        <v/>
      </c>
      <c r="S65" s="16" t="str">
        <f>IF(SEGUIMIENTO!R85="","",SEGUIMIENTO!R85)</f>
        <v/>
      </c>
      <c r="T65" s="16" t="str">
        <f>IF(SEGUIMIENTO!S85="","",SEGUIMIENTO!S85)</f>
        <v/>
      </c>
      <c r="U65" s="16" t="str">
        <f>IF(SEGUIMIENTO!M85="","",SEGUIMIENTO!M85)</f>
        <v/>
      </c>
      <c r="V65" s="16" t="str">
        <f>IF(SEGUIMIENTO!N85="","",SEGUIMIENTO!N85)</f>
        <v/>
      </c>
      <c r="W65" s="16" t="str">
        <f>IF(SEGUIMIENTO!O85="","",SEGUIMIENTO!O85)</f>
        <v/>
      </c>
      <c r="X65" s="16" t="str">
        <f>IF(SEGUIMIENTO!H85="","",SEGUIMIENTO!H85)</f>
        <v/>
      </c>
      <c r="Y65" s="16" t="str">
        <f>IF(SEGUIMIENTO!I85="","",SEGUIMIENTO!I85)</f>
        <v/>
      </c>
      <c r="Z65" s="16" t="str">
        <f>IF(SEGUIMIENTO!J85="","",SEGUIMIENTO!J85)</f>
        <v/>
      </c>
      <c r="AA65" s="16" t="str">
        <f>IF(SEGUIMIENTO!K85="","",SEGUIMIENTO!K85)</f>
        <v/>
      </c>
      <c r="AB65" s="16" t="str">
        <f>IF(SEGUIMIENTO!L85="","",SEGUIMIENTO!L85)</f>
        <v/>
      </c>
    </row>
    <row r="66" spans="18:28" ht="15.75" customHeight="1">
      <c r="R66" s="16" t="str">
        <f>IF(SEGUIMIENTO!A86="","",TEXT(SEGUIMIENTO!A86,"mmm yyyy"))</f>
        <v/>
      </c>
      <c r="S66" s="16" t="str">
        <f>IF(SEGUIMIENTO!R86="","",SEGUIMIENTO!R86)</f>
        <v/>
      </c>
      <c r="T66" s="16" t="str">
        <f>IF(SEGUIMIENTO!S86="","",SEGUIMIENTO!S86)</f>
        <v/>
      </c>
      <c r="U66" s="16" t="str">
        <f>IF(SEGUIMIENTO!M86="","",SEGUIMIENTO!M86)</f>
        <v/>
      </c>
      <c r="V66" s="16" t="str">
        <f>IF(SEGUIMIENTO!N86="","",SEGUIMIENTO!N86)</f>
        <v/>
      </c>
      <c r="W66" s="16" t="str">
        <f>IF(SEGUIMIENTO!O86="","",SEGUIMIENTO!O86)</f>
        <v/>
      </c>
      <c r="X66" s="16" t="str">
        <f>IF(SEGUIMIENTO!H86="","",SEGUIMIENTO!H86)</f>
        <v/>
      </c>
      <c r="Y66" s="16" t="str">
        <f>IF(SEGUIMIENTO!I86="","",SEGUIMIENTO!I86)</f>
        <v/>
      </c>
      <c r="Z66" s="16" t="str">
        <f>IF(SEGUIMIENTO!J86="","",SEGUIMIENTO!J86)</f>
        <v/>
      </c>
      <c r="AA66" s="16" t="str">
        <f>IF(SEGUIMIENTO!K86="","",SEGUIMIENTO!K86)</f>
        <v/>
      </c>
      <c r="AB66" s="16" t="str">
        <f>IF(SEGUIMIENTO!L86="","",SEGUIMIENTO!L86)</f>
        <v/>
      </c>
    </row>
    <row r="67" spans="18:28" ht="15.75" customHeight="1">
      <c r="R67" s="16" t="str">
        <f>IF(SEGUIMIENTO!A87="","",TEXT(SEGUIMIENTO!A87,"mmm yyyy"))</f>
        <v/>
      </c>
      <c r="S67" s="16" t="str">
        <f>IF(SEGUIMIENTO!R87="","",SEGUIMIENTO!R87)</f>
        <v/>
      </c>
      <c r="T67" s="16" t="str">
        <f>IF(SEGUIMIENTO!S87="","",SEGUIMIENTO!S87)</f>
        <v/>
      </c>
      <c r="U67" s="16" t="str">
        <f>IF(SEGUIMIENTO!M87="","",SEGUIMIENTO!M87)</f>
        <v/>
      </c>
      <c r="V67" s="16" t="str">
        <f>IF(SEGUIMIENTO!N87="","",SEGUIMIENTO!N87)</f>
        <v/>
      </c>
      <c r="W67" s="16" t="str">
        <f>IF(SEGUIMIENTO!O87="","",SEGUIMIENTO!O87)</f>
        <v/>
      </c>
      <c r="X67" s="16" t="str">
        <f>IF(SEGUIMIENTO!H87="","",SEGUIMIENTO!H87)</f>
        <v/>
      </c>
      <c r="Y67" s="16" t="str">
        <f>IF(SEGUIMIENTO!I87="","",SEGUIMIENTO!I87)</f>
        <v/>
      </c>
      <c r="Z67" s="16" t="str">
        <f>IF(SEGUIMIENTO!J87="","",SEGUIMIENTO!J87)</f>
        <v/>
      </c>
      <c r="AA67" s="16" t="str">
        <f>IF(SEGUIMIENTO!K87="","",SEGUIMIENTO!K87)</f>
        <v/>
      </c>
      <c r="AB67" s="16" t="str">
        <f>IF(SEGUIMIENTO!L87="","",SEGUIMIENTO!L87)</f>
        <v/>
      </c>
    </row>
    <row r="68" spans="18:28" ht="15.75" customHeight="1">
      <c r="R68" s="16" t="str">
        <f>IF(SEGUIMIENTO!A88="","",TEXT(SEGUIMIENTO!A88,"mmm yyyy"))</f>
        <v/>
      </c>
      <c r="S68" s="16" t="str">
        <f>IF(SEGUIMIENTO!R88="","",SEGUIMIENTO!R88)</f>
        <v/>
      </c>
      <c r="T68" s="16" t="str">
        <f>IF(SEGUIMIENTO!S88="","",SEGUIMIENTO!S88)</f>
        <v/>
      </c>
      <c r="U68" s="16" t="str">
        <f>IF(SEGUIMIENTO!M88="","",SEGUIMIENTO!M88)</f>
        <v/>
      </c>
      <c r="V68" s="16" t="str">
        <f>IF(SEGUIMIENTO!N88="","",SEGUIMIENTO!N88)</f>
        <v/>
      </c>
      <c r="W68" s="16" t="str">
        <f>IF(SEGUIMIENTO!O88="","",SEGUIMIENTO!O88)</f>
        <v/>
      </c>
      <c r="X68" s="16" t="str">
        <f>IF(SEGUIMIENTO!H88="","",SEGUIMIENTO!H88)</f>
        <v/>
      </c>
      <c r="Y68" s="16" t="str">
        <f>IF(SEGUIMIENTO!I88="","",SEGUIMIENTO!I88)</f>
        <v/>
      </c>
      <c r="Z68" s="16" t="str">
        <f>IF(SEGUIMIENTO!J88="","",SEGUIMIENTO!J88)</f>
        <v/>
      </c>
      <c r="AA68" s="16" t="str">
        <f>IF(SEGUIMIENTO!K88="","",SEGUIMIENTO!K88)</f>
        <v/>
      </c>
      <c r="AB68" s="16" t="str">
        <f>IF(SEGUIMIENTO!L88="","",SEGUIMIENTO!L88)</f>
        <v/>
      </c>
    </row>
    <row r="69" spans="18:28" ht="15.75" customHeight="1">
      <c r="R69" s="16" t="str">
        <f>IF(SEGUIMIENTO!A89="","",TEXT(SEGUIMIENTO!A89,"mmm yyyy"))</f>
        <v/>
      </c>
      <c r="S69" s="16" t="str">
        <f>IF(SEGUIMIENTO!R89="","",SEGUIMIENTO!R89)</f>
        <v/>
      </c>
      <c r="T69" s="16" t="str">
        <f>IF(SEGUIMIENTO!S89="","",SEGUIMIENTO!S89)</f>
        <v/>
      </c>
      <c r="U69" s="16" t="str">
        <f>IF(SEGUIMIENTO!M89="","",SEGUIMIENTO!M89)</f>
        <v/>
      </c>
      <c r="V69" s="16" t="str">
        <f>IF(SEGUIMIENTO!N89="","",SEGUIMIENTO!N89)</f>
        <v/>
      </c>
      <c r="W69" s="16" t="str">
        <f>IF(SEGUIMIENTO!O89="","",SEGUIMIENTO!O89)</f>
        <v/>
      </c>
      <c r="X69" s="16" t="str">
        <f>IF(SEGUIMIENTO!H89="","",SEGUIMIENTO!H89)</f>
        <v/>
      </c>
      <c r="Y69" s="16" t="str">
        <f>IF(SEGUIMIENTO!I89="","",SEGUIMIENTO!I89)</f>
        <v/>
      </c>
      <c r="Z69" s="16" t="str">
        <f>IF(SEGUIMIENTO!J89="","",SEGUIMIENTO!J89)</f>
        <v/>
      </c>
      <c r="AA69" s="16" t="str">
        <f>IF(SEGUIMIENTO!K89="","",SEGUIMIENTO!K89)</f>
        <v/>
      </c>
      <c r="AB69" s="16" t="str">
        <f>IF(SEGUIMIENTO!L89="","",SEGUIMIENTO!L89)</f>
        <v/>
      </c>
    </row>
    <row r="70" spans="18:28" ht="15.75" customHeight="1">
      <c r="R70" s="16" t="str">
        <f>IF(SEGUIMIENTO!A90="","",TEXT(SEGUIMIENTO!A90,"mmm yyyy"))</f>
        <v/>
      </c>
      <c r="S70" s="16" t="str">
        <f>IF(SEGUIMIENTO!R90="","",SEGUIMIENTO!R90)</f>
        <v/>
      </c>
      <c r="T70" s="16" t="str">
        <f>IF(SEGUIMIENTO!S90="","",SEGUIMIENTO!S90)</f>
        <v/>
      </c>
      <c r="U70" s="16" t="str">
        <f>IF(SEGUIMIENTO!M90="","",SEGUIMIENTO!M90)</f>
        <v/>
      </c>
      <c r="V70" s="16" t="str">
        <f>IF(SEGUIMIENTO!N90="","",SEGUIMIENTO!N90)</f>
        <v/>
      </c>
      <c r="W70" s="16" t="str">
        <f>IF(SEGUIMIENTO!O90="","",SEGUIMIENTO!O90)</f>
        <v/>
      </c>
      <c r="X70" s="16" t="str">
        <f>IF(SEGUIMIENTO!H90="","",SEGUIMIENTO!H90)</f>
        <v/>
      </c>
      <c r="Y70" s="16" t="str">
        <f>IF(SEGUIMIENTO!I90="","",SEGUIMIENTO!I90)</f>
        <v/>
      </c>
      <c r="Z70" s="16" t="str">
        <f>IF(SEGUIMIENTO!J90="","",SEGUIMIENTO!J90)</f>
        <v/>
      </c>
      <c r="AA70" s="16" t="str">
        <f>IF(SEGUIMIENTO!K90="","",SEGUIMIENTO!K90)</f>
        <v/>
      </c>
      <c r="AB70" s="16" t="str">
        <f>IF(SEGUIMIENTO!L90="","",SEGUIMIENTO!L90)</f>
        <v/>
      </c>
    </row>
    <row r="71" spans="18:28" ht="15.75" customHeight="1">
      <c r="R71" s="16" t="str">
        <f>IF(SEGUIMIENTO!A91="","",TEXT(SEGUIMIENTO!A91,"mmm yyyy"))</f>
        <v/>
      </c>
      <c r="S71" s="16" t="str">
        <f>IF(SEGUIMIENTO!R91="","",SEGUIMIENTO!R91)</f>
        <v/>
      </c>
      <c r="T71" s="16" t="str">
        <f>IF(SEGUIMIENTO!S91="","",SEGUIMIENTO!S91)</f>
        <v/>
      </c>
      <c r="U71" s="16" t="str">
        <f>IF(SEGUIMIENTO!M91="","",SEGUIMIENTO!M91)</f>
        <v/>
      </c>
      <c r="V71" s="16" t="str">
        <f>IF(SEGUIMIENTO!N91="","",SEGUIMIENTO!N91)</f>
        <v/>
      </c>
      <c r="W71" s="16" t="str">
        <f>IF(SEGUIMIENTO!O91="","",SEGUIMIENTO!O91)</f>
        <v/>
      </c>
      <c r="X71" s="16" t="str">
        <f>IF(SEGUIMIENTO!H91="","",SEGUIMIENTO!H91)</f>
        <v/>
      </c>
      <c r="Y71" s="16" t="str">
        <f>IF(SEGUIMIENTO!I91="","",SEGUIMIENTO!I91)</f>
        <v/>
      </c>
      <c r="Z71" s="16" t="str">
        <f>IF(SEGUIMIENTO!J91="","",SEGUIMIENTO!J91)</f>
        <v/>
      </c>
      <c r="AA71" s="16" t="str">
        <f>IF(SEGUIMIENTO!K91="","",SEGUIMIENTO!K91)</f>
        <v/>
      </c>
      <c r="AB71" s="16" t="str">
        <f>IF(SEGUIMIENTO!L91="","",SEGUIMIENTO!L91)</f>
        <v/>
      </c>
    </row>
    <row r="72" spans="18:28" ht="15.75" customHeight="1">
      <c r="R72" s="16" t="str">
        <f>IF(SEGUIMIENTO!A92="","",TEXT(SEGUIMIENTO!A92,"mmm yyyy"))</f>
        <v/>
      </c>
      <c r="S72" s="16" t="str">
        <f>IF(SEGUIMIENTO!R92="","",SEGUIMIENTO!R92)</f>
        <v/>
      </c>
      <c r="T72" s="16" t="str">
        <f>IF(SEGUIMIENTO!S92="","",SEGUIMIENTO!S92)</f>
        <v/>
      </c>
      <c r="U72" s="16" t="str">
        <f>IF(SEGUIMIENTO!M92="","",SEGUIMIENTO!M92)</f>
        <v/>
      </c>
      <c r="V72" s="16" t="str">
        <f>IF(SEGUIMIENTO!N92="","",SEGUIMIENTO!N92)</f>
        <v/>
      </c>
      <c r="W72" s="16" t="str">
        <f>IF(SEGUIMIENTO!O92="","",SEGUIMIENTO!O92)</f>
        <v/>
      </c>
      <c r="X72" s="16" t="str">
        <f>IF(SEGUIMIENTO!H92="","",SEGUIMIENTO!H92)</f>
        <v/>
      </c>
      <c r="Y72" s="16" t="str">
        <f>IF(SEGUIMIENTO!I92="","",SEGUIMIENTO!I92)</f>
        <v/>
      </c>
      <c r="Z72" s="16" t="str">
        <f>IF(SEGUIMIENTO!J92="","",SEGUIMIENTO!J92)</f>
        <v/>
      </c>
      <c r="AA72" s="16" t="str">
        <f>IF(SEGUIMIENTO!K92="","",SEGUIMIENTO!K92)</f>
        <v/>
      </c>
      <c r="AB72" s="16" t="str">
        <f>IF(SEGUIMIENTO!L92="","",SEGUIMIENTO!L92)</f>
        <v/>
      </c>
    </row>
    <row r="73" spans="18:28" ht="15.75" customHeight="1">
      <c r="R73" s="16" t="str">
        <f>IF(SEGUIMIENTO!A93="","",TEXT(SEGUIMIENTO!A93,"mmm yyyy"))</f>
        <v/>
      </c>
      <c r="S73" s="16" t="str">
        <f>IF(SEGUIMIENTO!R93="","",SEGUIMIENTO!R93)</f>
        <v/>
      </c>
      <c r="T73" s="16" t="str">
        <f>IF(SEGUIMIENTO!S93="","",SEGUIMIENTO!S93)</f>
        <v/>
      </c>
      <c r="U73" s="16" t="str">
        <f>IF(SEGUIMIENTO!M93="","",SEGUIMIENTO!M93)</f>
        <v/>
      </c>
      <c r="V73" s="16" t="str">
        <f>IF(SEGUIMIENTO!N93="","",SEGUIMIENTO!N93)</f>
        <v/>
      </c>
      <c r="W73" s="16" t="str">
        <f>IF(SEGUIMIENTO!O93="","",SEGUIMIENTO!O93)</f>
        <v/>
      </c>
      <c r="X73" s="16" t="str">
        <f>IF(SEGUIMIENTO!H93="","",SEGUIMIENTO!H93)</f>
        <v/>
      </c>
      <c r="Y73" s="16" t="str">
        <f>IF(SEGUIMIENTO!I93="","",SEGUIMIENTO!I93)</f>
        <v/>
      </c>
      <c r="Z73" s="16" t="str">
        <f>IF(SEGUIMIENTO!J93="","",SEGUIMIENTO!J93)</f>
        <v/>
      </c>
      <c r="AA73" s="16" t="str">
        <f>IF(SEGUIMIENTO!K93="","",SEGUIMIENTO!K93)</f>
        <v/>
      </c>
      <c r="AB73" s="16" t="str">
        <f>IF(SEGUIMIENTO!L93="","",SEGUIMIENTO!L93)</f>
        <v/>
      </c>
    </row>
    <row r="74" spans="18:28" ht="15.75" customHeight="1">
      <c r="R74" s="16" t="str">
        <f>IF(SEGUIMIENTO!A94="","",TEXT(SEGUIMIENTO!A94,"mmm yyyy"))</f>
        <v/>
      </c>
      <c r="S74" s="16" t="str">
        <f>IF(SEGUIMIENTO!R94="","",SEGUIMIENTO!R94)</f>
        <v/>
      </c>
      <c r="T74" s="16" t="str">
        <f>IF(SEGUIMIENTO!S94="","",SEGUIMIENTO!S94)</f>
        <v/>
      </c>
      <c r="U74" s="16" t="str">
        <f>IF(SEGUIMIENTO!M94="","",SEGUIMIENTO!M94)</f>
        <v/>
      </c>
      <c r="V74" s="16" t="str">
        <f>IF(SEGUIMIENTO!N94="","",SEGUIMIENTO!N94)</f>
        <v/>
      </c>
      <c r="W74" s="16" t="str">
        <f>IF(SEGUIMIENTO!O94="","",SEGUIMIENTO!O94)</f>
        <v/>
      </c>
      <c r="X74" s="16" t="str">
        <f>IF(SEGUIMIENTO!H94="","",SEGUIMIENTO!H94)</f>
        <v/>
      </c>
      <c r="Y74" s="16" t="str">
        <f>IF(SEGUIMIENTO!I94="","",SEGUIMIENTO!I94)</f>
        <v/>
      </c>
      <c r="Z74" s="16" t="str">
        <f>IF(SEGUIMIENTO!J94="","",SEGUIMIENTO!J94)</f>
        <v/>
      </c>
      <c r="AA74" s="16" t="str">
        <f>IF(SEGUIMIENTO!K94="","",SEGUIMIENTO!K94)</f>
        <v/>
      </c>
      <c r="AB74" s="16" t="str">
        <f>IF(SEGUIMIENTO!L94="","",SEGUIMIENTO!L94)</f>
        <v/>
      </c>
    </row>
    <row r="75" spans="18:28" ht="15.75" customHeight="1">
      <c r="R75" s="16" t="str">
        <f>IF(SEGUIMIENTO!A95="","",TEXT(SEGUIMIENTO!A95,"mmm yyyy"))</f>
        <v/>
      </c>
      <c r="S75" s="16" t="str">
        <f>IF(SEGUIMIENTO!R95="","",SEGUIMIENTO!R95)</f>
        <v/>
      </c>
      <c r="T75" s="16" t="str">
        <f>IF(SEGUIMIENTO!S95="","",SEGUIMIENTO!S95)</f>
        <v/>
      </c>
      <c r="U75" s="16" t="str">
        <f>IF(SEGUIMIENTO!M95="","",SEGUIMIENTO!M95)</f>
        <v/>
      </c>
      <c r="V75" s="16" t="str">
        <f>IF(SEGUIMIENTO!N95="","",SEGUIMIENTO!N95)</f>
        <v/>
      </c>
      <c r="W75" s="16" t="str">
        <f>IF(SEGUIMIENTO!O95="","",SEGUIMIENTO!O95)</f>
        <v/>
      </c>
      <c r="X75" s="16" t="str">
        <f>IF(SEGUIMIENTO!H95="","",SEGUIMIENTO!H95)</f>
        <v/>
      </c>
      <c r="Y75" s="16" t="str">
        <f>IF(SEGUIMIENTO!I95="","",SEGUIMIENTO!I95)</f>
        <v/>
      </c>
      <c r="Z75" s="16" t="str">
        <f>IF(SEGUIMIENTO!J95="","",SEGUIMIENTO!J95)</f>
        <v/>
      </c>
      <c r="AA75" s="16" t="str">
        <f>IF(SEGUIMIENTO!K95="","",SEGUIMIENTO!K95)</f>
        <v/>
      </c>
      <c r="AB75" s="16" t="str">
        <f>IF(SEGUIMIENTO!L95="","",SEGUIMIENTO!L95)</f>
        <v/>
      </c>
    </row>
    <row r="76" spans="18:28" ht="15.75" customHeight="1">
      <c r="R76" s="16" t="str">
        <f>IF(SEGUIMIENTO!A96="","",TEXT(SEGUIMIENTO!A96,"mmm yyyy"))</f>
        <v/>
      </c>
      <c r="S76" s="16" t="str">
        <f>IF(SEGUIMIENTO!R96="","",SEGUIMIENTO!R96)</f>
        <v/>
      </c>
      <c r="T76" s="16" t="str">
        <f>IF(SEGUIMIENTO!S96="","",SEGUIMIENTO!S96)</f>
        <v/>
      </c>
      <c r="U76" s="16" t="str">
        <f>IF(SEGUIMIENTO!M96="","",SEGUIMIENTO!M96)</f>
        <v/>
      </c>
      <c r="V76" s="16" t="str">
        <f>IF(SEGUIMIENTO!N96="","",SEGUIMIENTO!N96)</f>
        <v/>
      </c>
      <c r="W76" s="16" t="str">
        <f>IF(SEGUIMIENTO!O96="","",SEGUIMIENTO!O96)</f>
        <v/>
      </c>
      <c r="X76" s="16" t="str">
        <f>IF(SEGUIMIENTO!H96="","",SEGUIMIENTO!H96)</f>
        <v/>
      </c>
      <c r="Y76" s="16" t="str">
        <f>IF(SEGUIMIENTO!I96="","",SEGUIMIENTO!I96)</f>
        <v/>
      </c>
      <c r="Z76" s="16" t="str">
        <f>IF(SEGUIMIENTO!J96="","",SEGUIMIENTO!J96)</f>
        <v/>
      </c>
      <c r="AA76" s="16" t="str">
        <f>IF(SEGUIMIENTO!K96="","",SEGUIMIENTO!K96)</f>
        <v/>
      </c>
      <c r="AB76" s="16" t="str">
        <f>IF(SEGUIMIENTO!L96="","",SEGUIMIENTO!L96)</f>
        <v/>
      </c>
    </row>
    <row r="77" spans="18:28" ht="15.75" customHeight="1">
      <c r="R77" s="16" t="str">
        <f>IF(SEGUIMIENTO!A97="","",TEXT(SEGUIMIENTO!A97,"mmm yyyy"))</f>
        <v/>
      </c>
      <c r="S77" s="16" t="str">
        <f>IF(SEGUIMIENTO!R97="","",SEGUIMIENTO!R97)</f>
        <v/>
      </c>
      <c r="T77" s="16" t="str">
        <f>IF(SEGUIMIENTO!S97="","",SEGUIMIENTO!S97)</f>
        <v/>
      </c>
      <c r="U77" s="16" t="str">
        <f>IF(SEGUIMIENTO!M97="","",SEGUIMIENTO!M97)</f>
        <v/>
      </c>
      <c r="V77" s="16" t="str">
        <f>IF(SEGUIMIENTO!N97="","",SEGUIMIENTO!N97)</f>
        <v/>
      </c>
      <c r="W77" s="16" t="str">
        <f>IF(SEGUIMIENTO!O97="","",SEGUIMIENTO!O97)</f>
        <v/>
      </c>
      <c r="X77" s="16" t="str">
        <f>IF(SEGUIMIENTO!H97="","",SEGUIMIENTO!H97)</f>
        <v/>
      </c>
      <c r="Y77" s="16" t="str">
        <f>IF(SEGUIMIENTO!I97="","",SEGUIMIENTO!I97)</f>
        <v/>
      </c>
      <c r="Z77" s="16" t="str">
        <f>IF(SEGUIMIENTO!J97="","",SEGUIMIENTO!J97)</f>
        <v/>
      </c>
      <c r="AA77" s="16" t="str">
        <f>IF(SEGUIMIENTO!K97="","",SEGUIMIENTO!K97)</f>
        <v/>
      </c>
      <c r="AB77" s="16" t="str">
        <f>IF(SEGUIMIENTO!L97="","",SEGUIMIENTO!L97)</f>
        <v/>
      </c>
    </row>
    <row r="78" spans="18:28" ht="15.75" customHeight="1">
      <c r="R78" s="16" t="str">
        <f>IF(SEGUIMIENTO!A98="","",TEXT(SEGUIMIENTO!A98,"mmm yyyy"))</f>
        <v/>
      </c>
      <c r="S78" s="16" t="str">
        <f>IF(SEGUIMIENTO!R98="","",SEGUIMIENTO!R98)</f>
        <v/>
      </c>
      <c r="T78" s="16" t="str">
        <f>IF(SEGUIMIENTO!S98="","",SEGUIMIENTO!S98)</f>
        <v/>
      </c>
      <c r="U78" s="16" t="str">
        <f>IF(SEGUIMIENTO!M98="","",SEGUIMIENTO!M98)</f>
        <v/>
      </c>
      <c r="V78" s="16" t="str">
        <f>IF(SEGUIMIENTO!N98="","",SEGUIMIENTO!N98)</f>
        <v/>
      </c>
      <c r="W78" s="16" t="str">
        <f>IF(SEGUIMIENTO!O98="","",SEGUIMIENTO!O98)</f>
        <v/>
      </c>
      <c r="X78" s="16" t="str">
        <f>IF(SEGUIMIENTO!H98="","",SEGUIMIENTO!H98)</f>
        <v/>
      </c>
      <c r="Y78" s="16" t="str">
        <f>IF(SEGUIMIENTO!I98="","",SEGUIMIENTO!I98)</f>
        <v/>
      </c>
      <c r="Z78" s="16" t="str">
        <f>IF(SEGUIMIENTO!J98="","",SEGUIMIENTO!J98)</f>
        <v/>
      </c>
      <c r="AA78" s="16" t="str">
        <f>IF(SEGUIMIENTO!K98="","",SEGUIMIENTO!K98)</f>
        <v/>
      </c>
      <c r="AB78" s="16" t="str">
        <f>IF(SEGUIMIENTO!L98="","",SEGUIMIENTO!L98)</f>
        <v/>
      </c>
    </row>
    <row r="79" spans="18:28" ht="15.75" customHeight="1">
      <c r="R79" s="16" t="str">
        <f>IF(SEGUIMIENTO!A99="","",TEXT(SEGUIMIENTO!A99,"mmm yyyy"))</f>
        <v/>
      </c>
      <c r="S79" s="16" t="str">
        <f>IF(SEGUIMIENTO!R99="","",SEGUIMIENTO!R99)</f>
        <v/>
      </c>
      <c r="T79" s="16" t="str">
        <f>IF(SEGUIMIENTO!S99="","",SEGUIMIENTO!S99)</f>
        <v/>
      </c>
      <c r="U79" s="16" t="str">
        <f>IF(SEGUIMIENTO!M99="","",SEGUIMIENTO!M99)</f>
        <v/>
      </c>
      <c r="V79" s="16" t="str">
        <f>IF(SEGUIMIENTO!N99="","",SEGUIMIENTO!N99)</f>
        <v/>
      </c>
      <c r="W79" s="16" t="str">
        <f>IF(SEGUIMIENTO!O99="","",SEGUIMIENTO!O99)</f>
        <v/>
      </c>
      <c r="X79" s="16" t="str">
        <f>IF(SEGUIMIENTO!H99="","",SEGUIMIENTO!H99)</f>
        <v/>
      </c>
      <c r="Y79" s="16" t="str">
        <f>IF(SEGUIMIENTO!I99="","",SEGUIMIENTO!I99)</f>
        <v/>
      </c>
      <c r="Z79" s="16" t="str">
        <f>IF(SEGUIMIENTO!J99="","",SEGUIMIENTO!J99)</f>
        <v/>
      </c>
      <c r="AA79" s="16" t="str">
        <f>IF(SEGUIMIENTO!K99="","",SEGUIMIENTO!K99)</f>
        <v/>
      </c>
      <c r="AB79" s="16" t="str">
        <f>IF(SEGUIMIENTO!L99="","",SEGUIMIENTO!L99)</f>
        <v/>
      </c>
    </row>
    <row r="80" spans="18:28" ht="15.75" customHeight="1">
      <c r="R80" s="16" t="str">
        <f>IF(SEGUIMIENTO!A100="","",TEXT(SEGUIMIENTO!A100,"mmm yyyy"))</f>
        <v/>
      </c>
      <c r="S80" s="16" t="str">
        <f>IF(SEGUIMIENTO!R100="","",SEGUIMIENTO!R100)</f>
        <v/>
      </c>
      <c r="T80" s="16" t="str">
        <f>IF(SEGUIMIENTO!S100="","",SEGUIMIENTO!S100)</f>
        <v/>
      </c>
      <c r="U80" s="16" t="str">
        <f>IF(SEGUIMIENTO!M100="","",SEGUIMIENTO!M100)</f>
        <v/>
      </c>
      <c r="V80" s="16" t="str">
        <f>IF(SEGUIMIENTO!N100="","",SEGUIMIENTO!N100)</f>
        <v/>
      </c>
      <c r="W80" s="16" t="str">
        <f>IF(SEGUIMIENTO!O100="","",SEGUIMIENTO!O100)</f>
        <v/>
      </c>
      <c r="X80" s="16" t="str">
        <f>IF(SEGUIMIENTO!H100="","",SEGUIMIENTO!H100)</f>
        <v/>
      </c>
      <c r="Y80" s="16" t="str">
        <f>IF(SEGUIMIENTO!I100="","",SEGUIMIENTO!I100)</f>
        <v/>
      </c>
      <c r="Z80" s="16" t="str">
        <f>IF(SEGUIMIENTO!J100="","",SEGUIMIENTO!J100)</f>
        <v/>
      </c>
      <c r="AA80" s="16" t="str">
        <f>IF(SEGUIMIENTO!K100="","",SEGUIMIENTO!K100)</f>
        <v/>
      </c>
      <c r="AB80" s="16" t="str">
        <f>IF(SEGUIMIENTO!L100="","",SEGUIMIENTO!L100)</f>
        <v/>
      </c>
    </row>
    <row r="81" spans="18:28" ht="15.75" customHeight="1">
      <c r="R81" s="16" t="str">
        <f>IF(SEGUIMIENTO!A101="","",TEXT(SEGUIMIENTO!A101,"mmm yyyy"))</f>
        <v/>
      </c>
      <c r="S81" s="16" t="str">
        <f>IF(SEGUIMIENTO!R101="","",SEGUIMIENTO!R101)</f>
        <v/>
      </c>
      <c r="T81" s="16" t="str">
        <f>IF(SEGUIMIENTO!S101="","",SEGUIMIENTO!S101)</f>
        <v/>
      </c>
      <c r="U81" s="16" t="str">
        <f>IF(SEGUIMIENTO!M101="","",SEGUIMIENTO!M101)</f>
        <v/>
      </c>
      <c r="V81" s="16" t="str">
        <f>IF(SEGUIMIENTO!N101="","",SEGUIMIENTO!N101)</f>
        <v/>
      </c>
      <c r="W81" s="16" t="str">
        <f>IF(SEGUIMIENTO!O101="","",SEGUIMIENTO!O101)</f>
        <v/>
      </c>
      <c r="X81" s="16" t="str">
        <f>IF(SEGUIMIENTO!H101="","",SEGUIMIENTO!H101)</f>
        <v/>
      </c>
      <c r="Y81" s="16" t="str">
        <f>IF(SEGUIMIENTO!I101="","",SEGUIMIENTO!I101)</f>
        <v/>
      </c>
      <c r="Z81" s="16" t="str">
        <f>IF(SEGUIMIENTO!J101="","",SEGUIMIENTO!J101)</f>
        <v/>
      </c>
      <c r="AA81" s="16" t="str">
        <f>IF(SEGUIMIENTO!K101="","",SEGUIMIENTO!K101)</f>
        <v/>
      </c>
      <c r="AB81" s="16" t="str">
        <f>IF(SEGUIMIENTO!L101="","",SEGUIMIENTO!L101)</f>
        <v/>
      </c>
    </row>
    <row r="82" spans="18:28" ht="15.75" customHeight="1">
      <c r="R82" s="16" t="str">
        <f>IF(SEGUIMIENTO!A102="","",TEXT(SEGUIMIENTO!A102,"mmm yyyy"))</f>
        <v/>
      </c>
      <c r="S82" s="16" t="str">
        <f>IF(SEGUIMIENTO!R102="","",SEGUIMIENTO!R102)</f>
        <v/>
      </c>
      <c r="T82" s="16" t="str">
        <f>IF(SEGUIMIENTO!S102="","",SEGUIMIENTO!S102)</f>
        <v/>
      </c>
      <c r="U82" s="16" t="str">
        <f>IF(SEGUIMIENTO!M102="","",SEGUIMIENTO!M102)</f>
        <v/>
      </c>
      <c r="V82" s="16" t="str">
        <f>IF(SEGUIMIENTO!N102="","",SEGUIMIENTO!N102)</f>
        <v/>
      </c>
      <c r="W82" s="16" t="str">
        <f>IF(SEGUIMIENTO!O102="","",SEGUIMIENTO!O102)</f>
        <v/>
      </c>
      <c r="X82" s="16" t="str">
        <f>IF(SEGUIMIENTO!H102="","",SEGUIMIENTO!H102)</f>
        <v/>
      </c>
      <c r="Y82" s="16" t="str">
        <f>IF(SEGUIMIENTO!I102="","",SEGUIMIENTO!I102)</f>
        <v/>
      </c>
      <c r="Z82" s="16" t="str">
        <f>IF(SEGUIMIENTO!J102="","",SEGUIMIENTO!J102)</f>
        <v/>
      </c>
      <c r="AA82" s="16" t="str">
        <f>IF(SEGUIMIENTO!K102="","",SEGUIMIENTO!K102)</f>
        <v/>
      </c>
      <c r="AB82" s="16" t="str">
        <f>IF(SEGUIMIENTO!L102="","",SEGUIMIENTO!L102)</f>
        <v/>
      </c>
    </row>
    <row r="83" spans="18:28" ht="15.75" customHeight="1">
      <c r="R83" s="16" t="str">
        <f>IF(SEGUIMIENTO!A103="","",TEXT(SEGUIMIENTO!A103,"mmm yyyy"))</f>
        <v/>
      </c>
      <c r="S83" s="16" t="str">
        <f>IF(SEGUIMIENTO!R103="","",SEGUIMIENTO!R103)</f>
        <v/>
      </c>
      <c r="T83" s="16" t="str">
        <f>IF(SEGUIMIENTO!S103="","",SEGUIMIENTO!S103)</f>
        <v/>
      </c>
      <c r="U83" s="16" t="str">
        <f>IF(SEGUIMIENTO!M103="","",SEGUIMIENTO!M103)</f>
        <v/>
      </c>
      <c r="V83" s="16" t="str">
        <f>IF(SEGUIMIENTO!N103="","",SEGUIMIENTO!N103)</f>
        <v/>
      </c>
      <c r="W83" s="16" t="str">
        <f>IF(SEGUIMIENTO!O103="","",SEGUIMIENTO!O103)</f>
        <v/>
      </c>
      <c r="X83" s="16" t="str">
        <f>IF(SEGUIMIENTO!H103="","",SEGUIMIENTO!H103)</f>
        <v/>
      </c>
      <c r="Y83" s="16" t="str">
        <f>IF(SEGUIMIENTO!I103="","",SEGUIMIENTO!I103)</f>
        <v/>
      </c>
      <c r="Z83" s="16" t="str">
        <f>IF(SEGUIMIENTO!J103="","",SEGUIMIENTO!J103)</f>
        <v/>
      </c>
      <c r="AA83" s="16" t="str">
        <f>IF(SEGUIMIENTO!K103="","",SEGUIMIENTO!K103)</f>
        <v/>
      </c>
      <c r="AB83" s="16" t="str">
        <f>IF(SEGUIMIENTO!L103="","",SEGUIMIENTO!L103)</f>
        <v/>
      </c>
    </row>
    <row r="84" spans="18:28" ht="15.75" customHeight="1">
      <c r="R84" s="16" t="str">
        <f>IF(SEGUIMIENTO!A104="","",TEXT(SEGUIMIENTO!A104,"mmm yyyy"))</f>
        <v/>
      </c>
      <c r="S84" s="16" t="str">
        <f>IF(SEGUIMIENTO!R104="","",SEGUIMIENTO!R104)</f>
        <v/>
      </c>
      <c r="T84" s="16" t="str">
        <f>IF(SEGUIMIENTO!S104="","",SEGUIMIENTO!S104)</f>
        <v/>
      </c>
      <c r="U84" s="16" t="str">
        <f>IF(SEGUIMIENTO!M104="","",SEGUIMIENTO!M104)</f>
        <v/>
      </c>
      <c r="V84" s="16" t="str">
        <f>IF(SEGUIMIENTO!N104="","",SEGUIMIENTO!N104)</f>
        <v/>
      </c>
      <c r="W84" s="16" t="str">
        <f>IF(SEGUIMIENTO!O104="","",SEGUIMIENTO!O104)</f>
        <v/>
      </c>
      <c r="X84" s="16" t="str">
        <f>IF(SEGUIMIENTO!H104="","",SEGUIMIENTO!H104)</f>
        <v/>
      </c>
      <c r="Y84" s="16" t="str">
        <f>IF(SEGUIMIENTO!I104="","",SEGUIMIENTO!I104)</f>
        <v/>
      </c>
      <c r="Z84" s="16" t="str">
        <f>IF(SEGUIMIENTO!J104="","",SEGUIMIENTO!J104)</f>
        <v/>
      </c>
      <c r="AA84" s="16" t="str">
        <f>IF(SEGUIMIENTO!K104="","",SEGUIMIENTO!K104)</f>
        <v/>
      </c>
      <c r="AB84" s="16" t="str">
        <f>IF(SEGUIMIENTO!L104="","",SEGUIMIENTO!L104)</f>
        <v/>
      </c>
    </row>
    <row r="85" spans="18:28" ht="15.75" customHeight="1">
      <c r="R85" s="16" t="str">
        <f>IF(SEGUIMIENTO!A105="","",TEXT(SEGUIMIENTO!A105,"mmm yyyy"))</f>
        <v/>
      </c>
      <c r="S85" s="16" t="str">
        <f>IF(SEGUIMIENTO!R105="","",SEGUIMIENTO!R105)</f>
        <v/>
      </c>
      <c r="T85" s="16" t="str">
        <f>IF(SEGUIMIENTO!S105="","",SEGUIMIENTO!S105)</f>
        <v/>
      </c>
      <c r="U85" s="16" t="str">
        <f>IF(SEGUIMIENTO!M105="","",SEGUIMIENTO!M105)</f>
        <v/>
      </c>
      <c r="V85" s="16" t="str">
        <f>IF(SEGUIMIENTO!N105="","",SEGUIMIENTO!N105)</f>
        <v/>
      </c>
      <c r="W85" s="16" t="str">
        <f>IF(SEGUIMIENTO!O105="","",SEGUIMIENTO!O105)</f>
        <v/>
      </c>
      <c r="X85" s="16" t="str">
        <f>IF(SEGUIMIENTO!H105="","",SEGUIMIENTO!H105)</f>
        <v/>
      </c>
      <c r="Y85" s="16" t="str">
        <f>IF(SEGUIMIENTO!I105="","",SEGUIMIENTO!I105)</f>
        <v/>
      </c>
      <c r="Z85" s="16" t="str">
        <f>IF(SEGUIMIENTO!J105="","",SEGUIMIENTO!J105)</f>
        <v/>
      </c>
      <c r="AA85" s="16" t="str">
        <f>IF(SEGUIMIENTO!K105="","",SEGUIMIENTO!K105)</f>
        <v/>
      </c>
      <c r="AB85" s="16" t="str">
        <f>IF(SEGUIMIENTO!L105="","",SEGUIMIENTO!L105)</f>
        <v/>
      </c>
    </row>
    <row r="86" spans="18:28" ht="15.75" customHeight="1">
      <c r="R86" s="16" t="str">
        <f>IF(SEGUIMIENTO!A106="","",TEXT(SEGUIMIENTO!A106,"mmm yyyy"))</f>
        <v/>
      </c>
      <c r="S86" s="16" t="str">
        <f>IF(SEGUIMIENTO!R106="","",SEGUIMIENTO!R106)</f>
        <v/>
      </c>
      <c r="T86" s="16" t="str">
        <f>IF(SEGUIMIENTO!S106="","",SEGUIMIENTO!S106)</f>
        <v/>
      </c>
      <c r="U86" s="16" t="str">
        <f>IF(SEGUIMIENTO!M106="","",SEGUIMIENTO!M106)</f>
        <v/>
      </c>
      <c r="V86" s="16" t="str">
        <f>IF(SEGUIMIENTO!N106="","",SEGUIMIENTO!N106)</f>
        <v/>
      </c>
      <c r="W86" s="16" t="str">
        <f>IF(SEGUIMIENTO!O106="","",SEGUIMIENTO!O106)</f>
        <v/>
      </c>
      <c r="X86" s="16" t="str">
        <f>IF(SEGUIMIENTO!H106="","",SEGUIMIENTO!H106)</f>
        <v/>
      </c>
      <c r="Y86" s="16" t="str">
        <f>IF(SEGUIMIENTO!I106="","",SEGUIMIENTO!I106)</f>
        <v/>
      </c>
      <c r="Z86" s="16" t="str">
        <f>IF(SEGUIMIENTO!J106="","",SEGUIMIENTO!J106)</f>
        <v/>
      </c>
      <c r="AA86" s="16" t="str">
        <f>IF(SEGUIMIENTO!K106="","",SEGUIMIENTO!K106)</f>
        <v/>
      </c>
      <c r="AB86" s="16" t="str">
        <f>IF(SEGUIMIENTO!L106="","",SEGUIMIENTO!L106)</f>
        <v/>
      </c>
    </row>
    <row r="87" spans="18:28" ht="15.75" customHeight="1">
      <c r="R87" s="16" t="str">
        <f>IF(SEGUIMIENTO!A107="","",TEXT(SEGUIMIENTO!A107,"mmm yyyy"))</f>
        <v/>
      </c>
      <c r="S87" s="16" t="str">
        <f>IF(SEGUIMIENTO!R107="","",SEGUIMIENTO!R107)</f>
        <v/>
      </c>
      <c r="T87" s="16" t="str">
        <f>IF(SEGUIMIENTO!S107="","",SEGUIMIENTO!S107)</f>
        <v/>
      </c>
      <c r="U87" s="16" t="str">
        <f>IF(SEGUIMIENTO!M107="","",SEGUIMIENTO!M107)</f>
        <v/>
      </c>
      <c r="V87" s="16" t="str">
        <f>IF(SEGUIMIENTO!N107="","",SEGUIMIENTO!N107)</f>
        <v/>
      </c>
      <c r="W87" s="16" t="str">
        <f>IF(SEGUIMIENTO!O107="","",SEGUIMIENTO!O107)</f>
        <v/>
      </c>
      <c r="X87" s="16" t="str">
        <f>IF(SEGUIMIENTO!H107="","",SEGUIMIENTO!H107)</f>
        <v/>
      </c>
      <c r="Y87" s="16" t="str">
        <f>IF(SEGUIMIENTO!I107="","",SEGUIMIENTO!I107)</f>
        <v/>
      </c>
      <c r="Z87" s="16" t="str">
        <f>IF(SEGUIMIENTO!J107="","",SEGUIMIENTO!J107)</f>
        <v/>
      </c>
      <c r="AA87" s="16" t="str">
        <f>IF(SEGUIMIENTO!K107="","",SEGUIMIENTO!K107)</f>
        <v/>
      </c>
      <c r="AB87" s="16" t="str">
        <f>IF(SEGUIMIENTO!L107="","",SEGUIMIENTO!L107)</f>
        <v/>
      </c>
    </row>
    <row r="88" spans="18:28" ht="15.75" customHeight="1">
      <c r="R88" s="16" t="str">
        <f>IF(SEGUIMIENTO!A108="","",TEXT(SEGUIMIENTO!A108,"mmm yyyy"))</f>
        <v/>
      </c>
      <c r="S88" s="16" t="str">
        <f>IF(SEGUIMIENTO!R108="","",SEGUIMIENTO!R108)</f>
        <v/>
      </c>
      <c r="T88" s="16" t="str">
        <f>IF(SEGUIMIENTO!S108="","",SEGUIMIENTO!S108)</f>
        <v/>
      </c>
      <c r="U88" s="16" t="str">
        <f>IF(SEGUIMIENTO!M108="","",SEGUIMIENTO!M108)</f>
        <v/>
      </c>
      <c r="V88" s="16" t="str">
        <f>IF(SEGUIMIENTO!N108="","",SEGUIMIENTO!N108)</f>
        <v/>
      </c>
      <c r="W88" s="16" t="str">
        <f>IF(SEGUIMIENTO!O108="","",SEGUIMIENTO!O108)</f>
        <v/>
      </c>
      <c r="X88" s="16" t="str">
        <f>IF(SEGUIMIENTO!H108="","",SEGUIMIENTO!H108)</f>
        <v/>
      </c>
      <c r="Y88" s="16" t="str">
        <f>IF(SEGUIMIENTO!I108="","",SEGUIMIENTO!I108)</f>
        <v/>
      </c>
      <c r="Z88" s="16" t="str">
        <f>IF(SEGUIMIENTO!J108="","",SEGUIMIENTO!J108)</f>
        <v/>
      </c>
      <c r="AA88" s="16" t="str">
        <f>IF(SEGUIMIENTO!K108="","",SEGUIMIENTO!K108)</f>
        <v/>
      </c>
      <c r="AB88" s="16" t="str">
        <f>IF(SEGUIMIENTO!L108="","",SEGUIMIENTO!L108)</f>
        <v/>
      </c>
    </row>
    <row r="89" spans="18:28" ht="15.75" customHeight="1">
      <c r="R89" s="16" t="str">
        <f>IF(SEGUIMIENTO!A109="","",TEXT(SEGUIMIENTO!A109,"mmm yyyy"))</f>
        <v/>
      </c>
      <c r="S89" s="16" t="str">
        <f>IF(SEGUIMIENTO!R109="","",SEGUIMIENTO!R109)</f>
        <v/>
      </c>
      <c r="T89" s="16" t="str">
        <f>IF(SEGUIMIENTO!S109="","",SEGUIMIENTO!S109)</f>
        <v/>
      </c>
      <c r="U89" s="16" t="str">
        <f>IF(SEGUIMIENTO!M109="","",SEGUIMIENTO!M109)</f>
        <v/>
      </c>
      <c r="V89" s="16" t="str">
        <f>IF(SEGUIMIENTO!N109="","",SEGUIMIENTO!N109)</f>
        <v/>
      </c>
      <c r="W89" s="16" t="str">
        <f>IF(SEGUIMIENTO!O109="","",SEGUIMIENTO!O109)</f>
        <v/>
      </c>
      <c r="X89" s="16" t="str">
        <f>IF(SEGUIMIENTO!H109="","",SEGUIMIENTO!H109)</f>
        <v/>
      </c>
      <c r="Y89" s="16" t="str">
        <f>IF(SEGUIMIENTO!I109="","",SEGUIMIENTO!I109)</f>
        <v/>
      </c>
      <c r="Z89" s="16" t="str">
        <f>IF(SEGUIMIENTO!J109="","",SEGUIMIENTO!J109)</f>
        <v/>
      </c>
      <c r="AA89" s="16" t="str">
        <f>IF(SEGUIMIENTO!K109="","",SEGUIMIENTO!K109)</f>
        <v/>
      </c>
      <c r="AB89" s="16" t="str">
        <f>IF(SEGUIMIENTO!L109="","",SEGUIMIENTO!L109)</f>
        <v/>
      </c>
    </row>
    <row r="90" spans="18:28" ht="15.75" customHeight="1">
      <c r="R90" s="16" t="str">
        <f>IF(SEGUIMIENTO!A110="","",TEXT(SEGUIMIENTO!A110,"mmm yyyy"))</f>
        <v/>
      </c>
      <c r="S90" s="16" t="str">
        <f>IF(SEGUIMIENTO!R110="","",SEGUIMIENTO!R110)</f>
        <v/>
      </c>
      <c r="T90" s="16" t="str">
        <f>IF(SEGUIMIENTO!S110="","",SEGUIMIENTO!S110)</f>
        <v/>
      </c>
      <c r="U90" s="16" t="str">
        <f>IF(SEGUIMIENTO!M110="","",SEGUIMIENTO!M110)</f>
        <v/>
      </c>
      <c r="V90" s="16" t="str">
        <f>IF(SEGUIMIENTO!N110="","",SEGUIMIENTO!N110)</f>
        <v/>
      </c>
      <c r="W90" s="16" t="str">
        <f>IF(SEGUIMIENTO!O110="","",SEGUIMIENTO!O110)</f>
        <v/>
      </c>
      <c r="X90" s="16" t="str">
        <f>IF(SEGUIMIENTO!H110="","",SEGUIMIENTO!H110)</f>
        <v/>
      </c>
      <c r="Y90" s="16" t="str">
        <f>IF(SEGUIMIENTO!I110="","",SEGUIMIENTO!I110)</f>
        <v/>
      </c>
      <c r="Z90" s="16" t="str">
        <f>IF(SEGUIMIENTO!J110="","",SEGUIMIENTO!J110)</f>
        <v/>
      </c>
      <c r="AA90" s="16" t="str">
        <f>IF(SEGUIMIENTO!K110="","",SEGUIMIENTO!K110)</f>
        <v/>
      </c>
      <c r="AB90" s="16" t="str">
        <f>IF(SEGUIMIENTO!L110="","",SEGUIMIENTO!L110)</f>
        <v/>
      </c>
    </row>
    <row r="91" spans="18:28" ht="15.75" customHeight="1">
      <c r="R91" s="16" t="str">
        <f>IF(SEGUIMIENTO!A111="","",TEXT(SEGUIMIENTO!A111,"mmm yyyy"))</f>
        <v/>
      </c>
      <c r="S91" s="16" t="str">
        <f>IF(SEGUIMIENTO!R111="","",SEGUIMIENTO!R111)</f>
        <v/>
      </c>
      <c r="T91" s="16" t="str">
        <f>IF(SEGUIMIENTO!S111="","",SEGUIMIENTO!S111)</f>
        <v/>
      </c>
      <c r="U91" s="16" t="str">
        <f>IF(SEGUIMIENTO!M111="","",SEGUIMIENTO!M111)</f>
        <v/>
      </c>
      <c r="V91" s="16" t="str">
        <f>IF(SEGUIMIENTO!N111="","",SEGUIMIENTO!N111)</f>
        <v/>
      </c>
      <c r="W91" s="16" t="str">
        <f>IF(SEGUIMIENTO!O111="","",SEGUIMIENTO!O111)</f>
        <v/>
      </c>
      <c r="X91" s="16" t="str">
        <f>IF(SEGUIMIENTO!H111="","",SEGUIMIENTO!H111)</f>
        <v/>
      </c>
      <c r="Y91" s="16" t="str">
        <f>IF(SEGUIMIENTO!I111="","",SEGUIMIENTO!I111)</f>
        <v/>
      </c>
      <c r="Z91" s="16" t="str">
        <f>IF(SEGUIMIENTO!J111="","",SEGUIMIENTO!J111)</f>
        <v/>
      </c>
      <c r="AA91" s="16" t="str">
        <f>IF(SEGUIMIENTO!K111="","",SEGUIMIENTO!K111)</f>
        <v/>
      </c>
      <c r="AB91" s="16" t="str">
        <f>IF(SEGUIMIENTO!L111="","",SEGUIMIENTO!L111)</f>
        <v/>
      </c>
    </row>
    <row r="92" spans="18:28" ht="15.75" customHeight="1">
      <c r="R92" s="16" t="str">
        <f>IF(SEGUIMIENTO!A112="","",TEXT(SEGUIMIENTO!A112,"mmm yyyy"))</f>
        <v/>
      </c>
      <c r="S92" s="16" t="str">
        <f>IF(SEGUIMIENTO!R112="","",SEGUIMIENTO!R112)</f>
        <v/>
      </c>
      <c r="T92" s="16" t="str">
        <f>IF(SEGUIMIENTO!S112="","",SEGUIMIENTO!S112)</f>
        <v/>
      </c>
      <c r="U92" s="16" t="str">
        <f>IF(SEGUIMIENTO!M112="","",SEGUIMIENTO!M112)</f>
        <v/>
      </c>
      <c r="V92" s="16" t="str">
        <f>IF(SEGUIMIENTO!N112="","",SEGUIMIENTO!N112)</f>
        <v/>
      </c>
      <c r="W92" s="16" t="str">
        <f>IF(SEGUIMIENTO!O112="","",SEGUIMIENTO!O112)</f>
        <v/>
      </c>
      <c r="X92" s="16" t="str">
        <f>IF(SEGUIMIENTO!H112="","",SEGUIMIENTO!H112)</f>
        <v/>
      </c>
      <c r="Y92" s="16" t="str">
        <f>IF(SEGUIMIENTO!I112="","",SEGUIMIENTO!I112)</f>
        <v/>
      </c>
      <c r="Z92" s="16" t="str">
        <f>IF(SEGUIMIENTO!J112="","",SEGUIMIENTO!J112)</f>
        <v/>
      </c>
      <c r="AA92" s="16" t="str">
        <f>IF(SEGUIMIENTO!K112="","",SEGUIMIENTO!K112)</f>
        <v/>
      </c>
      <c r="AB92" s="16" t="str">
        <f>IF(SEGUIMIENTO!L112="","",SEGUIMIENTO!L112)</f>
        <v/>
      </c>
    </row>
    <row r="93" spans="18:28" ht="15.75" customHeight="1">
      <c r="R93" s="16" t="str">
        <f>IF(SEGUIMIENTO!A113="","",TEXT(SEGUIMIENTO!A113,"mmm yyyy"))</f>
        <v/>
      </c>
      <c r="S93" s="16" t="str">
        <f>IF(SEGUIMIENTO!R113="","",SEGUIMIENTO!R113)</f>
        <v/>
      </c>
      <c r="T93" s="16" t="str">
        <f>IF(SEGUIMIENTO!S113="","",SEGUIMIENTO!S113)</f>
        <v/>
      </c>
      <c r="U93" s="16" t="str">
        <f>IF(SEGUIMIENTO!M113="","",SEGUIMIENTO!M113)</f>
        <v/>
      </c>
      <c r="V93" s="16" t="str">
        <f>IF(SEGUIMIENTO!N113="","",SEGUIMIENTO!N113)</f>
        <v/>
      </c>
      <c r="W93" s="16" t="str">
        <f>IF(SEGUIMIENTO!O113="","",SEGUIMIENTO!O113)</f>
        <v/>
      </c>
      <c r="X93" s="16" t="str">
        <f>IF(SEGUIMIENTO!H113="","",SEGUIMIENTO!H113)</f>
        <v/>
      </c>
      <c r="Y93" s="16" t="str">
        <f>IF(SEGUIMIENTO!I113="","",SEGUIMIENTO!I113)</f>
        <v/>
      </c>
      <c r="Z93" s="16" t="str">
        <f>IF(SEGUIMIENTO!J113="","",SEGUIMIENTO!J113)</f>
        <v/>
      </c>
      <c r="AA93" s="16" t="str">
        <f>IF(SEGUIMIENTO!K113="","",SEGUIMIENTO!K113)</f>
        <v/>
      </c>
      <c r="AB93" s="16" t="str">
        <f>IF(SEGUIMIENTO!L113="","",SEGUIMIENTO!L113)</f>
        <v/>
      </c>
    </row>
    <row r="94" spans="18:28" ht="15.75" customHeight="1">
      <c r="R94" s="16" t="str">
        <f>IF(SEGUIMIENTO!A114="","",TEXT(SEGUIMIENTO!A114,"mmm yyyy"))</f>
        <v/>
      </c>
      <c r="S94" s="16" t="str">
        <f>IF(SEGUIMIENTO!R114="","",SEGUIMIENTO!R114)</f>
        <v/>
      </c>
      <c r="T94" s="16" t="str">
        <f>IF(SEGUIMIENTO!S114="","",SEGUIMIENTO!S114)</f>
        <v/>
      </c>
      <c r="U94" s="16" t="str">
        <f>IF(SEGUIMIENTO!M114="","",SEGUIMIENTO!M114)</f>
        <v/>
      </c>
      <c r="V94" s="16" t="str">
        <f>IF(SEGUIMIENTO!N114="","",SEGUIMIENTO!N114)</f>
        <v/>
      </c>
      <c r="W94" s="16" t="str">
        <f>IF(SEGUIMIENTO!O114="","",SEGUIMIENTO!O114)</f>
        <v/>
      </c>
      <c r="X94" s="16" t="str">
        <f>IF(SEGUIMIENTO!H114="","",SEGUIMIENTO!H114)</f>
        <v/>
      </c>
      <c r="Y94" s="16" t="str">
        <f>IF(SEGUIMIENTO!I114="","",SEGUIMIENTO!I114)</f>
        <v/>
      </c>
      <c r="Z94" s="16" t="str">
        <f>IF(SEGUIMIENTO!J114="","",SEGUIMIENTO!J114)</f>
        <v/>
      </c>
      <c r="AA94" s="16" t="str">
        <f>IF(SEGUIMIENTO!K114="","",SEGUIMIENTO!K114)</f>
        <v/>
      </c>
      <c r="AB94" s="16" t="str">
        <f>IF(SEGUIMIENTO!L114="","",SEGUIMIENTO!L114)</f>
        <v/>
      </c>
    </row>
    <row r="95" spans="18:28" ht="15.75" customHeight="1">
      <c r="R95" s="16" t="str">
        <f>IF(SEGUIMIENTO!A115="","",TEXT(SEGUIMIENTO!A115,"mmm yyyy"))</f>
        <v/>
      </c>
      <c r="S95" s="16" t="str">
        <f>IF(SEGUIMIENTO!R115="","",SEGUIMIENTO!R115)</f>
        <v/>
      </c>
      <c r="T95" s="16" t="str">
        <f>IF(SEGUIMIENTO!S115="","",SEGUIMIENTO!S115)</f>
        <v/>
      </c>
      <c r="U95" s="16" t="str">
        <f>IF(SEGUIMIENTO!M115="","",SEGUIMIENTO!M115)</f>
        <v/>
      </c>
      <c r="V95" s="16" t="str">
        <f>IF(SEGUIMIENTO!N115="","",SEGUIMIENTO!N115)</f>
        <v/>
      </c>
      <c r="W95" s="16" t="str">
        <f>IF(SEGUIMIENTO!O115="","",SEGUIMIENTO!O115)</f>
        <v/>
      </c>
      <c r="X95" s="16" t="str">
        <f>IF(SEGUIMIENTO!H115="","",SEGUIMIENTO!H115)</f>
        <v/>
      </c>
      <c r="Y95" s="16" t="str">
        <f>IF(SEGUIMIENTO!I115="","",SEGUIMIENTO!I115)</f>
        <v/>
      </c>
      <c r="Z95" s="16" t="str">
        <f>IF(SEGUIMIENTO!J115="","",SEGUIMIENTO!J115)</f>
        <v/>
      </c>
      <c r="AA95" s="16" t="str">
        <f>IF(SEGUIMIENTO!K115="","",SEGUIMIENTO!K115)</f>
        <v/>
      </c>
      <c r="AB95" s="16" t="str">
        <f>IF(SEGUIMIENTO!L115="","",SEGUIMIENTO!L115)</f>
        <v/>
      </c>
    </row>
    <row r="96" spans="18:28" ht="15.75" customHeight="1">
      <c r="R96" s="16" t="str">
        <f>IF(SEGUIMIENTO!A116="","",TEXT(SEGUIMIENTO!A116,"mmm yyyy"))</f>
        <v/>
      </c>
      <c r="S96" s="16" t="str">
        <f>IF(SEGUIMIENTO!R116="","",SEGUIMIENTO!R116)</f>
        <v/>
      </c>
      <c r="T96" s="16" t="str">
        <f>IF(SEGUIMIENTO!S116="","",SEGUIMIENTO!S116)</f>
        <v/>
      </c>
      <c r="U96" s="16" t="str">
        <f>IF(SEGUIMIENTO!M116="","",SEGUIMIENTO!M116)</f>
        <v/>
      </c>
      <c r="V96" s="16" t="str">
        <f>IF(SEGUIMIENTO!N116="","",SEGUIMIENTO!N116)</f>
        <v/>
      </c>
      <c r="W96" s="16" t="str">
        <f>IF(SEGUIMIENTO!O116="","",SEGUIMIENTO!O116)</f>
        <v/>
      </c>
      <c r="X96" s="16" t="str">
        <f>IF(SEGUIMIENTO!H116="","",SEGUIMIENTO!H116)</f>
        <v/>
      </c>
      <c r="Y96" s="16" t="str">
        <f>IF(SEGUIMIENTO!I116="","",SEGUIMIENTO!I116)</f>
        <v/>
      </c>
      <c r="Z96" s="16" t="str">
        <f>IF(SEGUIMIENTO!J116="","",SEGUIMIENTO!J116)</f>
        <v/>
      </c>
      <c r="AA96" s="16" t="str">
        <f>IF(SEGUIMIENTO!K116="","",SEGUIMIENTO!K116)</f>
        <v/>
      </c>
      <c r="AB96" s="16" t="str">
        <f>IF(SEGUIMIENTO!L116="","",SEGUIMIENTO!L116)</f>
        <v/>
      </c>
    </row>
    <row r="97" spans="18:28" ht="15.75" customHeight="1">
      <c r="R97" s="16" t="str">
        <f>IF(SEGUIMIENTO!A117="","",TEXT(SEGUIMIENTO!A117,"mmm yyyy"))</f>
        <v/>
      </c>
      <c r="S97" s="16" t="str">
        <f>IF(SEGUIMIENTO!R117="","",SEGUIMIENTO!R117)</f>
        <v/>
      </c>
      <c r="T97" s="16" t="str">
        <f>IF(SEGUIMIENTO!S117="","",SEGUIMIENTO!S117)</f>
        <v/>
      </c>
      <c r="U97" s="16" t="str">
        <f>IF(SEGUIMIENTO!M117="","",SEGUIMIENTO!M117)</f>
        <v/>
      </c>
      <c r="V97" s="16" t="str">
        <f>IF(SEGUIMIENTO!N117="","",SEGUIMIENTO!N117)</f>
        <v/>
      </c>
      <c r="W97" s="16" t="str">
        <f>IF(SEGUIMIENTO!O117="","",SEGUIMIENTO!O117)</f>
        <v/>
      </c>
      <c r="X97" s="16" t="str">
        <f>IF(SEGUIMIENTO!H117="","",SEGUIMIENTO!H117)</f>
        <v/>
      </c>
      <c r="Y97" s="16" t="str">
        <f>IF(SEGUIMIENTO!I117="","",SEGUIMIENTO!I117)</f>
        <v/>
      </c>
      <c r="Z97" s="16" t="str">
        <f>IF(SEGUIMIENTO!J117="","",SEGUIMIENTO!J117)</f>
        <v/>
      </c>
      <c r="AA97" s="16" t="str">
        <f>IF(SEGUIMIENTO!K117="","",SEGUIMIENTO!K117)</f>
        <v/>
      </c>
      <c r="AB97" s="16" t="str">
        <f>IF(SEGUIMIENTO!L117="","",SEGUIMIENTO!L117)</f>
        <v/>
      </c>
    </row>
    <row r="98" spans="18:28" ht="15.75" customHeight="1">
      <c r="R98" s="16" t="str">
        <f>IF(SEGUIMIENTO!A118="","",TEXT(SEGUIMIENTO!A118,"mmm yyyy"))</f>
        <v/>
      </c>
      <c r="S98" s="16" t="str">
        <f>IF(SEGUIMIENTO!R118="","",SEGUIMIENTO!R118)</f>
        <v/>
      </c>
      <c r="T98" s="16" t="str">
        <f>IF(SEGUIMIENTO!S118="","",SEGUIMIENTO!S118)</f>
        <v/>
      </c>
      <c r="U98" s="16" t="str">
        <f>IF(SEGUIMIENTO!M118="","",SEGUIMIENTO!M118)</f>
        <v/>
      </c>
      <c r="V98" s="16" t="str">
        <f>IF(SEGUIMIENTO!N118="","",SEGUIMIENTO!N118)</f>
        <v/>
      </c>
      <c r="W98" s="16" t="str">
        <f>IF(SEGUIMIENTO!O118="","",SEGUIMIENTO!O118)</f>
        <v/>
      </c>
      <c r="X98" s="16" t="str">
        <f>IF(SEGUIMIENTO!H118="","",SEGUIMIENTO!H118)</f>
        <v/>
      </c>
      <c r="Y98" s="16" t="str">
        <f>IF(SEGUIMIENTO!I118="","",SEGUIMIENTO!I118)</f>
        <v/>
      </c>
      <c r="Z98" s="16" t="str">
        <f>IF(SEGUIMIENTO!J118="","",SEGUIMIENTO!J118)</f>
        <v/>
      </c>
      <c r="AA98" s="16" t="str">
        <f>IF(SEGUIMIENTO!K118="","",SEGUIMIENTO!K118)</f>
        <v/>
      </c>
      <c r="AB98" s="16" t="str">
        <f>IF(SEGUIMIENTO!L118="","",SEGUIMIENTO!L118)</f>
        <v/>
      </c>
    </row>
    <row r="99" spans="18:28" ht="15.75" customHeight="1">
      <c r="R99" s="16" t="str">
        <f>IF(SEGUIMIENTO!A119="","",TEXT(SEGUIMIENTO!A119,"mmm yyyy"))</f>
        <v/>
      </c>
      <c r="S99" s="16" t="str">
        <f>IF(SEGUIMIENTO!R119="","",SEGUIMIENTO!R119)</f>
        <v/>
      </c>
      <c r="T99" s="16" t="str">
        <f>IF(SEGUIMIENTO!S119="","",SEGUIMIENTO!S119)</f>
        <v/>
      </c>
      <c r="U99" s="16" t="str">
        <f>IF(SEGUIMIENTO!M119="","",SEGUIMIENTO!M119)</f>
        <v/>
      </c>
      <c r="V99" s="16" t="str">
        <f>IF(SEGUIMIENTO!N119="","",SEGUIMIENTO!N119)</f>
        <v/>
      </c>
      <c r="W99" s="16" t="str">
        <f>IF(SEGUIMIENTO!O119="","",SEGUIMIENTO!O119)</f>
        <v/>
      </c>
      <c r="X99" s="16" t="str">
        <f>IF(SEGUIMIENTO!H119="","",SEGUIMIENTO!H119)</f>
        <v/>
      </c>
      <c r="Y99" s="16" t="str">
        <f>IF(SEGUIMIENTO!I119="","",SEGUIMIENTO!I119)</f>
        <v/>
      </c>
      <c r="Z99" s="16" t="str">
        <f>IF(SEGUIMIENTO!J119="","",SEGUIMIENTO!J119)</f>
        <v/>
      </c>
      <c r="AA99" s="16" t="str">
        <f>IF(SEGUIMIENTO!K119="","",SEGUIMIENTO!K119)</f>
        <v/>
      </c>
      <c r="AB99" s="16" t="str">
        <f>IF(SEGUIMIENTO!L119="","",SEGUIMIENTO!L119)</f>
        <v/>
      </c>
    </row>
    <row r="100" spans="18:28" ht="15.75" customHeight="1">
      <c r="R100" s="16" t="str">
        <f>IF(SEGUIMIENTO!A120="","",TEXT(SEGUIMIENTO!A120,"mmm yyyy"))</f>
        <v/>
      </c>
      <c r="S100" s="16" t="str">
        <f>IF(SEGUIMIENTO!R120="","",SEGUIMIENTO!R120)</f>
        <v/>
      </c>
      <c r="T100" s="16" t="str">
        <f>IF(SEGUIMIENTO!S120="","",SEGUIMIENTO!S120)</f>
        <v/>
      </c>
      <c r="U100" s="16" t="str">
        <f>IF(SEGUIMIENTO!M120="","",SEGUIMIENTO!M120)</f>
        <v/>
      </c>
      <c r="V100" s="16" t="str">
        <f>IF(SEGUIMIENTO!N120="","",SEGUIMIENTO!N120)</f>
        <v/>
      </c>
      <c r="W100" s="16" t="str">
        <f>IF(SEGUIMIENTO!O120="","",SEGUIMIENTO!O120)</f>
        <v/>
      </c>
      <c r="X100" s="16" t="str">
        <f>IF(SEGUIMIENTO!H120="","",SEGUIMIENTO!H120)</f>
        <v/>
      </c>
      <c r="Y100" s="16" t="str">
        <f>IF(SEGUIMIENTO!I120="","",SEGUIMIENTO!I120)</f>
        <v/>
      </c>
      <c r="Z100" s="16" t="str">
        <f>IF(SEGUIMIENTO!J120="","",SEGUIMIENTO!J120)</f>
        <v/>
      </c>
      <c r="AA100" s="16" t="str">
        <f>IF(SEGUIMIENTO!K120="","",SEGUIMIENTO!K120)</f>
        <v/>
      </c>
      <c r="AB100" s="16" t="str">
        <f>IF(SEGUIMIENTO!L120="","",SEGUIMIENTO!L120)</f>
        <v/>
      </c>
    </row>
    <row r="101" spans="18:28" ht="15.75" customHeight="1">
      <c r="R101" s="16" t="str">
        <f>IF(SEGUIMIENTO!A121="","",TEXT(SEGUIMIENTO!A121,"mmm yyyy"))</f>
        <v/>
      </c>
      <c r="S101" s="16" t="str">
        <f>IF(SEGUIMIENTO!R121="","",SEGUIMIENTO!R121)</f>
        <v/>
      </c>
      <c r="T101" s="16" t="str">
        <f>IF(SEGUIMIENTO!S121="","",SEGUIMIENTO!S121)</f>
        <v/>
      </c>
      <c r="U101" s="16" t="str">
        <f>IF(SEGUIMIENTO!M121="","",SEGUIMIENTO!M121)</f>
        <v/>
      </c>
      <c r="V101" s="16" t="str">
        <f>IF(SEGUIMIENTO!N121="","",SEGUIMIENTO!N121)</f>
        <v/>
      </c>
      <c r="W101" s="16" t="str">
        <f>IF(SEGUIMIENTO!O121="","",SEGUIMIENTO!O121)</f>
        <v/>
      </c>
      <c r="X101" s="16" t="str">
        <f>IF(SEGUIMIENTO!H121="","",SEGUIMIENTO!H121)</f>
        <v/>
      </c>
      <c r="Y101" s="16" t="str">
        <f>IF(SEGUIMIENTO!I121="","",SEGUIMIENTO!I121)</f>
        <v/>
      </c>
      <c r="Z101" s="16" t="str">
        <f>IF(SEGUIMIENTO!J121="","",SEGUIMIENTO!J121)</f>
        <v/>
      </c>
      <c r="AA101" s="16" t="str">
        <f>IF(SEGUIMIENTO!K121="","",SEGUIMIENTO!K121)</f>
        <v/>
      </c>
      <c r="AB101" s="16" t="str">
        <f>IF(SEGUIMIENTO!L121="","",SEGUIMIENTO!L121)</f>
        <v/>
      </c>
    </row>
    <row r="102" spans="18:28" ht="15.75" customHeight="1">
      <c r="R102" s="16" t="str">
        <f>IF(SEGUIMIENTO!A122="","",TEXT(SEGUIMIENTO!A122,"mmm yyyy"))</f>
        <v/>
      </c>
      <c r="S102" s="16" t="str">
        <f>IF(SEGUIMIENTO!R122="","",SEGUIMIENTO!R122)</f>
        <v/>
      </c>
      <c r="T102" s="16" t="str">
        <f>IF(SEGUIMIENTO!S122="","",SEGUIMIENTO!S122)</f>
        <v/>
      </c>
      <c r="U102" s="16" t="str">
        <f>IF(SEGUIMIENTO!M122="","",SEGUIMIENTO!M122)</f>
        <v/>
      </c>
      <c r="V102" s="16" t="str">
        <f>IF(SEGUIMIENTO!N122="","",SEGUIMIENTO!N122)</f>
        <v/>
      </c>
      <c r="W102" s="16" t="str">
        <f>IF(SEGUIMIENTO!O122="","",SEGUIMIENTO!O122)</f>
        <v/>
      </c>
      <c r="X102" s="16" t="str">
        <f>IF(SEGUIMIENTO!H122="","",SEGUIMIENTO!H122)</f>
        <v/>
      </c>
      <c r="Y102" s="16" t="str">
        <f>IF(SEGUIMIENTO!I122="","",SEGUIMIENTO!I122)</f>
        <v/>
      </c>
      <c r="Z102" s="16" t="str">
        <f>IF(SEGUIMIENTO!J122="","",SEGUIMIENTO!J122)</f>
        <v/>
      </c>
      <c r="AA102" s="16" t="str">
        <f>IF(SEGUIMIENTO!K122="","",SEGUIMIENTO!K122)</f>
        <v/>
      </c>
      <c r="AB102" s="16" t="str">
        <f>IF(SEGUIMIENTO!L122="","",SEGUIMIENTO!L122)</f>
        <v/>
      </c>
    </row>
    <row r="103" spans="18:28" ht="15.75" customHeight="1">
      <c r="R103" s="16" t="str">
        <f>IF(SEGUIMIENTO!A123="","",TEXT(SEGUIMIENTO!A123,"mmm yyyy"))</f>
        <v/>
      </c>
      <c r="S103" s="16" t="str">
        <f>IF(SEGUIMIENTO!R123="","",SEGUIMIENTO!R123)</f>
        <v/>
      </c>
      <c r="T103" s="16" t="str">
        <f>IF(SEGUIMIENTO!S123="","",SEGUIMIENTO!S123)</f>
        <v/>
      </c>
      <c r="U103" s="16" t="str">
        <f>IF(SEGUIMIENTO!M123="","",SEGUIMIENTO!M123)</f>
        <v/>
      </c>
      <c r="V103" s="16" t="str">
        <f>IF(SEGUIMIENTO!N123="","",SEGUIMIENTO!N123)</f>
        <v/>
      </c>
      <c r="W103" s="16" t="str">
        <f>IF(SEGUIMIENTO!O123="","",SEGUIMIENTO!O123)</f>
        <v/>
      </c>
      <c r="X103" s="16" t="str">
        <f>IF(SEGUIMIENTO!H123="","",SEGUIMIENTO!H123)</f>
        <v/>
      </c>
      <c r="Y103" s="16" t="str">
        <f>IF(SEGUIMIENTO!I123="","",SEGUIMIENTO!I123)</f>
        <v/>
      </c>
      <c r="Z103" s="16" t="str">
        <f>IF(SEGUIMIENTO!J123="","",SEGUIMIENTO!J123)</f>
        <v/>
      </c>
      <c r="AA103" s="16" t="str">
        <f>IF(SEGUIMIENTO!K123="","",SEGUIMIENTO!K123)</f>
        <v/>
      </c>
      <c r="AB103" s="16" t="str">
        <f>IF(SEGUIMIENTO!L123="","",SEGUIMIENTO!L123)</f>
        <v/>
      </c>
    </row>
    <row r="104" spans="18:28" ht="15.75" customHeight="1">
      <c r="R104" s="16" t="str">
        <f>IF(SEGUIMIENTO!A124="","",TEXT(SEGUIMIENTO!A124,"mmm yyyy"))</f>
        <v/>
      </c>
      <c r="S104" s="16" t="str">
        <f>IF(SEGUIMIENTO!R124="","",SEGUIMIENTO!R124)</f>
        <v/>
      </c>
      <c r="T104" s="16" t="str">
        <f>IF(SEGUIMIENTO!S124="","",SEGUIMIENTO!S124)</f>
        <v/>
      </c>
      <c r="U104" s="16" t="str">
        <f>IF(SEGUIMIENTO!M124="","",SEGUIMIENTO!M124)</f>
        <v/>
      </c>
      <c r="V104" s="16" t="str">
        <f>IF(SEGUIMIENTO!N124="","",SEGUIMIENTO!N124)</f>
        <v/>
      </c>
      <c r="W104" s="16" t="str">
        <f>IF(SEGUIMIENTO!O124="","",SEGUIMIENTO!O124)</f>
        <v/>
      </c>
      <c r="X104" s="16" t="str">
        <f>IF(SEGUIMIENTO!H124="","",SEGUIMIENTO!H124)</f>
        <v/>
      </c>
      <c r="Y104" s="16" t="str">
        <f>IF(SEGUIMIENTO!I124="","",SEGUIMIENTO!I124)</f>
        <v/>
      </c>
      <c r="Z104" s="16" t="str">
        <f>IF(SEGUIMIENTO!J124="","",SEGUIMIENTO!J124)</f>
        <v/>
      </c>
      <c r="AA104" s="16" t="str">
        <f>IF(SEGUIMIENTO!K124="","",SEGUIMIENTO!K124)</f>
        <v/>
      </c>
      <c r="AB104" s="16" t="str">
        <f>IF(SEGUIMIENTO!L124="","",SEGUIMIENTO!L124)</f>
        <v/>
      </c>
    </row>
    <row r="105" spans="18:28" ht="15.75" customHeight="1">
      <c r="R105" s="16" t="str">
        <f>IF(SEGUIMIENTO!A125="","",TEXT(SEGUIMIENTO!A125,"mmm yyyy"))</f>
        <v/>
      </c>
      <c r="S105" s="16" t="str">
        <f>IF(SEGUIMIENTO!R125="","",SEGUIMIENTO!R125)</f>
        <v/>
      </c>
      <c r="T105" s="16" t="str">
        <f>IF(SEGUIMIENTO!S125="","",SEGUIMIENTO!S125)</f>
        <v/>
      </c>
      <c r="U105" s="16" t="str">
        <f>IF(SEGUIMIENTO!M125="","",SEGUIMIENTO!M125)</f>
        <v/>
      </c>
      <c r="V105" s="16" t="str">
        <f>IF(SEGUIMIENTO!N125="","",SEGUIMIENTO!N125)</f>
        <v/>
      </c>
      <c r="W105" s="16" t="str">
        <f>IF(SEGUIMIENTO!O125="","",SEGUIMIENTO!O125)</f>
        <v/>
      </c>
      <c r="X105" s="16" t="str">
        <f>IF(SEGUIMIENTO!H125="","",SEGUIMIENTO!H125)</f>
        <v/>
      </c>
      <c r="Y105" s="16" t="str">
        <f>IF(SEGUIMIENTO!I125="","",SEGUIMIENTO!I125)</f>
        <v/>
      </c>
      <c r="Z105" s="16" t="str">
        <f>IF(SEGUIMIENTO!J125="","",SEGUIMIENTO!J125)</f>
        <v/>
      </c>
      <c r="AA105" s="16" t="str">
        <f>IF(SEGUIMIENTO!K125="","",SEGUIMIENTO!K125)</f>
        <v/>
      </c>
      <c r="AB105" s="16" t="str">
        <f>IF(SEGUIMIENTO!L125="","",SEGUIMIENTO!L125)</f>
        <v/>
      </c>
    </row>
    <row r="106" spans="18:28" ht="15.75" customHeight="1">
      <c r="R106" s="16" t="str">
        <f>IF(SEGUIMIENTO!A126="","",TEXT(SEGUIMIENTO!A126,"mmm yyyy"))</f>
        <v/>
      </c>
      <c r="S106" s="16" t="str">
        <f>IF(SEGUIMIENTO!R126="","",SEGUIMIENTO!R126)</f>
        <v/>
      </c>
      <c r="T106" s="16" t="str">
        <f>IF(SEGUIMIENTO!S126="","",SEGUIMIENTO!S126)</f>
        <v/>
      </c>
      <c r="U106" s="16" t="str">
        <f>IF(SEGUIMIENTO!M126="","",SEGUIMIENTO!M126)</f>
        <v/>
      </c>
      <c r="V106" s="16" t="str">
        <f>IF(SEGUIMIENTO!N126="","",SEGUIMIENTO!N126)</f>
        <v/>
      </c>
      <c r="W106" s="16" t="str">
        <f>IF(SEGUIMIENTO!O126="","",SEGUIMIENTO!O126)</f>
        <v/>
      </c>
      <c r="X106" s="16" t="str">
        <f>IF(SEGUIMIENTO!H126="","",SEGUIMIENTO!H126)</f>
        <v/>
      </c>
      <c r="Y106" s="16" t="str">
        <f>IF(SEGUIMIENTO!I126="","",SEGUIMIENTO!I126)</f>
        <v/>
      </c>
      <c r="Z106" s="16" t="str">
        <f>IF(SEGUIMIENTO!J126="","",SEGUIMIENTO!J126)</f>
        <v/>
      </c>
      <c r="AA106" s="16" t="str">
        <f>IF(SEGUIMIENTO!K126="","",SEGUIMIENTO!K126)</f>
        <v/>
      </c>
      <c r="AB106" s="16" t="str">
        <f>IF(SEGUIMIENTO!L126="","",SEGUIMIENTO!L126)</f>
        <v/>
      </c>
    </row>
    <row r="107" spans="18:28" ht="15.75" customHeight="1">
      <c r="R107" s="16" t="str">
        <f>IF(SEGUIMIENTO!A127="","",TEXT(SEGUIMIENTO!A127,"mmm yyyy"))</f>
        <v/>
      </c>
      <c r="S107" s="16" t="str">
        <f>IF(SEGUIMIENTO!R127="","",SEGUIMIENTO!R127)</f>
        <v/>
      </c>
      <c r="T107" s="16" t="str">
        <f>IF(SEGUIMIENTO!S127="","",SEGUIMIENTO!S127)</f>
        <v/>
      </c>
      <c r="U107" s="16" t="str">
        <f>IF(SEGUIMIENTO!M127="","",SEGUIMIENTO!M127)</f>
        <v/>
      </c>
      <c r="V107" s="16" t="str">
        <f>IF(SEGUIMIENTO!N127="","",SEGUIMIENTO!N127)</f>
        <v/>
      </c>
      <c r="W107" s="16" t="str">
        <f>IF(SEGUIMIENTO!O127="","",SEGUIMIENTO!O127)</f>
        <v/>
      </c>
      <c r="X107" s="16" t="str">
        <f>IF(SEGUIMIENTO!H127="","",SEGUIMIENTO!H127)</f>
        <v/>
      </c>
      <c r="Y107" s="16" t="str">
        <f>IF(SEGUIMIENTO!I127="","",SEGUIMIENTO!I127)</f>
        <v/>
      </c>
      <c r="Z107" s="16" t="str">
        <f>IF(SEGUIMIENTO!J127="","",SEGUIMIENTO!J127)</f>
        <v/>
      </c>
      <c r="AA107" s="16" t="str">
        <f>IF(SEGUIMIENTO!K127="","",SEGUIMIENTO!K127)</f>
        <v/>
      </c>
      <c r="AB107" s="16" t="str">
        <f>IF(SEGUIMIENTO!L127="","",SEGUIMIENTO!L127)</f>
        <v/>
      </c>
    </row>
    <row r="108" spans="18:28" ht="15.75" customHeight="1">
      <c r="R108" s="16" t="str">
        <f>IF(SEGUIMIENTO!A128="","",TEXT(SEGUIMIENTO!A128,"mmm yyyy"))</f>
        <v/>
      </c>
      <c r="S108" s="16" t="str">
        <f>IF(SEGUIMIENTO!R128="","",SEGUIMIENTO!R128)</f>
        <v/>
      </c>
      <c r="T108" s="16" t="str">
        <f>IF(SEGUIMIENTO!S128="","",SEGUIMIENTO!S128)</f>
        <v/>
      </c>
      <c r="U108" s="16" t="str">
        <f>IF(SEGUIMIENTO!M128="","",SEGUIMIENTO!M128)</f>
        <v/>
      </c>
      <c r="V108" s="16" t="str">
        <f>IF(SEGUIMIENTO!N128="","",SEGUIMIENTO!N128)</f>
        <v/>
      </c>
      <c r="W108" s="16" t="str">
        <f>IF(SEGUIMIENTO!O128="","",SEGUIMIENTO!O128)</f>
        <v/>
      </c>
      <c r="X108" s="16" t="str">
        <f>IF(SEGUIMIENTO!H128="","",SEGUIMIENTO!H128)</f>
        <v/>
      </c>
      <c r="Y108" s="16" t="str">
        <f>IF(SEGUIMIENTO!I128="","",SEGUIMIENTO!I128)</f>
        <v/>
      </c>
      <c r="Z108" s="16" t="str">
        <f>IF(SEGUIMIENTO!J128="","",SEGUIMIENTO!J128)</f>
        <v/>
      </c>
      <c r="AA108" s="16" t="str">
        <f>IF(SEGUIMIENTO!K128="","",SEGUIMIENTO!K128)</f>
        <v/>
      </c>
      <c r="AB108" s="16" t="str">
        <f>IF(SEGUIMIENTO!L128="","",SEGUIMIENTO!L128)</f>
        <v/>
      </c>
    </row>
    <row r="109" spans="18:28" ht="15.75" customHeight="1">
      <c r="R109" s="16" t="str">
        <f>IF(SEGUIMIENTO!A129="","",TEXT(SEGUIMIENTO!A129,"mmm yyyy"))</f>
        <v/>
      </c>
      <c r="S109" s="16" t="str">
        <f>IF(SEGUIMIENTO!R129="","",SEGUIMIENTO!R129)</f>
        <v/>
      </c>
      <c r="T109" s="16" t="str">
        <f>IF(SEGUIMIENTO!S129="","",SEGUIMIENTO!S129)</f>
        <v/>
      </c>
      <c r="U109" s="16" t="str">
        <f>IF(SEGUIMIENTO!M129="","",SEGUIMIENTO!M129)</f>
        <v/>
      </c>
      <c r="V109" s="16" t="str">
        <f>IF(SEGUIMIENTO!N129="","",SEGUIMIENTO!N129)</f>
        <v/>
      </c>
      <c r="W109" s="16" t="str">
        <f>IF(SEGUIMIENTO!O129="","",SEGUIMIENTO!O129)</f>
        <v/>
      </c>
      <c r="X109" s="16" t="str">
        <f>IF(SEGUIMIENTO!H129="","",SEGUIMIENTO!H129)</f>
        <v/>
      </c>
      <c r="Y109" s="16" t="str">
        <f>IF(SEGUIMIENTO!I129="","",SEGUIMIENTO!I129)</f>
        <v/>
      </c>
      <c r="Z109" s="16" t="str">
        <f>IF(SEGUIMIENTO!J129="","",SEGUIMIENTO!J129)</f>
        <v/>
      </c>
      <c r="AA109" s="16" t="str">
        <f>IF(SEGUIMIENTO!K129="","",SEGUIMIENTO!K129)</f>
        <v/>
      </c>
      <c r="AB109" s="16" t="str">
        <f>IF(SEGUIMIENTO!L129="","",SEGUIMIENTO!L129)</f>
        <v/>
      </c>
    </row>
    <row r="110" spans="18:28" ht="15.75" customHeight="1">
      <c r="R110" s="16" t="str">
        <f>IF(SEGUIMIENTO!A130="","",TEXT(SEGUIMIENTO!A130,"mmm yyyy"))</f>
        <v/>
      </c>
      <c r="S110" s="16" t="str">
        <f>IF(SEGUIMIENTO!R130="","",SEGUIMIENTO!R130)</f>
        <v/>
      </c>
      <c r="T110" s="16" t="str">
        <f>IF(SEGUIMIENTO!S130="","",SEGUIMIENTO!S130)</f>
        <v/>
      </c>
      <c r="U110" s="16" t="str">
        <f>IF(SEGUIMIENTO!M130="","",SEGUIMIENTO!M130)</f>
        <v/>
      </c>
      <c r="V110" s="16" t="str">
        <f>IF(SEGUIMIENTO!N130="","",SEGUIMIENTO!N130)</f>
        <v/>
      </c>
      <c r="W110" s="16" t="str">
        <f>IF(SEGUIMIENTO!O130="","",SEGUIMIENTO!O130)</f>
        <v/>
      </c>
      <c r="X110" s="16" t="str">
        <f>IF(SEGUIMIENTO!H130="","",SEGUIMIENTO!H130)</f>
        <v/>
      </c>
      <c r="Y110" s="16" t="str">
        <f>IF(SEGUIMIENTO!I130="","",SEGUIMIENTO!I130)</f>
        <v/>
      </c>
      <c r="Z110" s="16" t="str">
        <f>IF(SEGUIMIENTO!J130="","",SEGUIMIENTO!J130)</f>
        <v/>
      </c>
      <c r="AA110" s="16" t="str">
        <f>IF(SEGUIMIENTO!K130="","",SEGUIMIENTO!K130)</f>
        <v/>
      </c>
      <c r="AB110" s="16" t="str">
        <f>IF(SEGUIMIENTO!L130="","",SEGUIMIENTO!L130)</f>
        <v/>
      </c>
    </row>
    <row r="111" spans="18:28" ht="15.75" customHeight="1">
      <c r="R111" s="16" t="str">
        <f>IF(SEGUIMIENTO!A131="","",TEXT(SEGUIMIENTO!A131,"mmm yyyy"))</f>
        <v/>
      </c>
      <c r="S111" s="16" t="str">
        <f>IF(SEGUIMIENTO!R131="","",SEGUIMIENTO!R131)</f>
        <v/>
      </c>
      <c r="T111" s="16" t="str">
        <f>IF(SEGUIMIENTO!S131="","",SEGUIMIENTO!S131)</f>
        <v/>
      </c>
      <c r="U111" s="16" t="str">
        <f>IF(SEGUIMIENTO!M131="","",SEGUIMIENTO!M131)</f>
        <v/>
      </c>
      <c r="V111" s="16" t="str">
        <f>IF(SEGUIMIENTO!N131="","",SEGUIMIENTO!N131)</f>
        <v/>
      </c>
      <c r="W111" s="16" t="str">
        <f>IF(SEGUIMIENTO!O131="","",SEGUIMIENTO!O131)</f>
        <v/>
      </c>
      <c r="X111" s="16" t="str">
        <f>IF(SEGUIMIENTO!H131="","",SEGUIMIENTO!H131)</f>
        <v/>
      </c>
      <c r="Y111" s="16" t="str">
        <f>IF(SEGUIMIENTO!I131="","",SEGUIMIENTO!I131)</f>
        <v/>
      </c>
      <c r="Z111" s="16" t="str">
        <f>IF(SEGUIMIENTO!J131="","",SEGUIMIENTO!J131)</f>
        <v/>
      </c>
      <c r="AA111" s="16" t="str">
        <f>IF(SEGUIMIENTO!K131="","",SEGUIMIENTO!K131)</f>
        <v/>
      </c>
      <c r="AB111" s="16" t="str">
        <f>IF(SEGUIMIENTO!L131="","",SEGUIMIENTO!L131)</f>
        <v/>
      </c>
    </row>
    <row r="112" spans="18:28" ht="15.75" customHeight="1">
      <c r="R112" s="16" t="str">
        <f>IF(SEGUIMIENTO!A132="","",TEXT(SEGUIMIENTO!A132,"mmm yyyy"))</f>
        <v/>
      </c>
      <c r="S112" s="16" t="str">
        <f>IF(SEGUIMIENTO!R132="","",SEGUIMIENTO!R132)</f>
        <v/>
      </c>
      <c r="T112" s="16" t="str">
        <f>IF(SEGUIMIENTO!S132="","",SEGUIMIENTO!S132)</f>
        <v/>
      </c>
      <c r="U112" s="16" t="str">
        <f>IF(SEGUIMIENTO!M132="","",SEGUIMIENTO!M132)</f>
        <v/>
      </c>
      <c r="V112" s="16" t="str">
        <f>IF(SEGUIMIENTO!N132="","",SEGUIMIENTO!N132)</f>
        <v/>
      </c>
      <c r="W112" s="16" t="str">
        <f>IF(SEGUIMIENTO!O132="","",SEGUIMIENTO!O132)</f>
        <v/>
      </c>
      <c r="X112" s="16" t="str">
        <f>IF(SEGUIMIENTO!H132="","",SEGUIMIENTO!H132)</f>
        <v/>
      </c>
      <c r="Y112" s="16" t="str">
        <f>IF(SEGUIMIENTO!I132="","",SEGUIMIENTO!I132)</f>
        <v/>
      </c>
      <c r="Z112" s="16" t="str">
        <f>IF(SEGUIMIENTO!J132="","",SEGUIMIENTO!J132)</f>
        <v/>
      </c>
      <c r="AA112" s="16" t="str">
        <f>IF(SEGUIMIENTO!K132="","",SEGUIMIENTO!K132)</f>
        <v/>
      </c>
      <c r="AB112" s="16" t="str">
        <f>IF(SEGUIMIENTO!L132="","",SEGUIMIENTO!L132)</f>
        <v/>
      </c>
    </row>
    <row r="113" spans="18:28" ht="15.75" customHeight="1">
      <c r="R113" s="16" t="str">
        <f>IF(SEGUIMIENTO!A133="","",TEXT(SEGUIMIENTO!A133,"mmm yyyy"))</f>
        <v/>
      </c>
      <c r="S113" s="16" t="str">
        <f>IF(SEGUIMIENTO!R133="","",SEGUIMIENTO!R133)</f>
        <v/>
      </c>
      <c r="T113" s="16" t="str">
        <f>IF(SEGUIMIENTO!S133="","",SEGUIMIENTO!S133)</f>
        <v/>
      </c>
      <c r="U113" s="16" t="str">
        <f>IF(SEGUIMIENTO!M133="","",SEGUIMIENTO!M133)</f>
        <v/>
      </c>
      <c r="V113" s="16" t="str">
        <f>IF(SEGUIMIENTO!N133="","",SEGUIMIENTO!N133)</f>
        <v/>
      </c>
      <c r="W113" s="16" t="str">
        <f>IF(SEGUIMIENTO!O133="","",SEGUIMIENTO!O133)</f>
        <v/>
      </c>
      <c r="X113" s="16" t="str">
        <f>IF(SEGUIMIENTO!H133="","",SEGUIMIENTO!H133)</f>
        <v/>
      </c>
      <c r="Y113" s="16" t="str">
        <f>IF(SEGUIMIENTO!I133="","",SEGUIMIENTO!I133)</f>
        <v/>
      </c>
      <c r="Z113" s="16" t="str">
        <f>IF(SEGUIMIENTO!J133="","",SEGUIMIENTO!J133)</f>
        <v/>
      </c>
      <c r="AA113" s="16" t="str">
        <f>IF(SEGUIMIENTO!K133="","",SEGUIMIENTO!K133)</f>
        <v/>
      </c>
      <c r="AB113" s="16" t="str">
        <f>IF(SEGUIMIENTO!L133="","",SEGUIMIENTO!L133)</f>
        <v/>
      </c>
    </row>
    <row r="114" spans="18:28" ht="15.75" customHeight="1">
      <c r="R114" s="16" t="str">
        <f>IF(SEGUIMIENTO!A134="","",TEXT(SEGUIMIENTO!A134,"mmm yyyy"))</f>
        <v/>
      </c>
      <c r="S114" s="16" t="str">
        <f>IF(SEGUIMIENTO!R134="","",SEGUIMIENTO!R134)</f>
        <v/>
      </c>
      <c r="T114" s="16" t="str">
        <f>IF(SEGUIMIENTO!S134="","",SEGUIMIENTO!S134)</f>
        <v/>
      </c>
      <c r="U114" s="16" t="str">
        <f>IF(SEGUIMIENTO!M134="","",SEGUIMIENTO!M134)</f>
        <v/>
      </c>
      <c r="V114" s="16" t="str">
        <f>IF(SEGUIMIENTO!N134="","",SEGUIMIENTO!N134)</f>
        <v/>
      </c>
      <c r="W114" s="16" t="str">
        <f>IF(SEGUIMIENTO!O134="","",SEGUIMIENTO!O134)</f>
        <v/>
      </c>
      <c r="X114" s="16" t="str">
        <f>IF(SEGUIMIENTO!H134="","",SEGUIMIENTO!H134)</f>
        <v/>
      </c>
      <c r="Y114" s="16" t="str">
        <f>IF(SEGUIMIENTO!I134="","",SEGUIMIENTO!I134)</f>
        <v/>
      </c>
      <c r="Z114" s="16" t="str">
        <f>IF(SEGUIMIENTO!J134="","",SEGUIMIENTO!J134)</f>
        <v/>
      </c>
      <c r="AA114" s="16" t="str">
        <f>IF(SEGUIMIENTO!K134="","",SEGUIMIENTO!K134)</f>
        <v/>
      </c>
      <c r="AB114" s="16" t="str">
        <f>IF(SEGUIMIENTO!L134="","",SEGUIMIENTO!L134)</f>
        <v/>
      </c>
    </row>
    <row r="115" spans="18:28" ht="15.75" customHeight="1">
      <c r="R115" s="16" t="str">
        <f>IF(SEGUIMIENTO!A135="","",TEXT(SEGUIMIENTO!A135,"mmm yyyy"))</f>
        <v/>
      </c>
      <c r="S115" s="16" t="str">
        <f>IF(SEGUIMIENTO!R135="","",SEGUIMIENTO!R135)</f>
        <v/>
      </c>
      <c r="T115" s="16" t="str">
        <f>IF(SEGUIMIENTO!S135="","",SEGUIMIENTO!S135)</f>
        <v/>
      </c>
      <c r="U115" s="16" t="str">
        <f>IF(SEGUIMIENTO!M135="","",SEGUIMIENTO!M135)</f>
        <v/>
      </c>
      <c r="V115" s="16" t="str">
        <f>IF(SEGUIMIENTO!N135="","",SEGUIMIENTO!N135)</f>
        <v/>
      </c>
      <c r="W115" s="16" t="str">
        <f>IF(SEGUIMIENTO!O135="","",SEGUIMIENTO!O135)</f>
        <v/>
      </c>
      <c r="X115" s="16" t="str">
        <f>IF(SEGUIMIENTO!H135="","",SEGUIMIENTO!H135)</f>
        <v/>
      </c>
      <c r="Y115" s="16" t="str">
        <f>IF(SEGUIMIENTO!I135="","",SEGUIMIENTO!I135)</f>
        <v/>
      </c>
      <c r="Z115" s="16" t="str">
        <f>IF(SEGUIMIENTO!J135="","",SEGUIMIENTO!J135)</f>
        <v/>
      </c>
      <c r="AA115" s="16" t="str">
        <f>IF(SEGUIMIENTO!K135="","",SEGUIMIENTO!K135)</f>
        <v/>
      </c>
      <c r="AB115" s="16" t="str">
        <f>IF(SEGUIMIENTO!L135="","",SEGUIMIENTO!L135)</f>
        <v/>
      </c>
    </row>
    <row r="116" spans="18:28" ht="15.75" customHeight="1">
      <c r="R116" s="16" t="str">
        <f>IF(SEGUIMIENTO!A136="","",TEXT(SEGUIMIENTO!A136,"mmm yyyy"))</f>
        <v/>
      </c>
      <c r="S116" s="16" t="str">
        <f>IF(SEGUIMIENTO!R136="","",SEGUIMIENTO!R136)</f>
        <v/>
      </c>
      <c r="T116" s="16" t="str">
        <f>IF(SEGUIMIENTO!S136="","",SEGUIMIENTO!S136)</f>
        <v/>
      </c>
      <c r="U116" s="16" t="str">
        <f>IF(SEGUIMIENTO!M136="","",SEGUIMIENTO!M136)</f>
        <v/>
      </c>
      <c r="V116" s="16" t="str">
        <f>IF(SEGUIMIENTO!N136="","",SEGUIMIENTO!N136)</f>
        <v/>
      </c>
      <c r="W116" s="16" t="str">
        <f>IF(SEGUIMIENTO!O136="","",SEGUIMIENTO!O136)</f>
        <v/>
      </c>
      <c r="X116" s="16" t="str">
        <f>IF(SEGUIMIENTO!H136="","",SEGUIMIENTO!H136)</f>
        <v/>
      </c>
      <c r="Y116" s="16" t="str">
        <f>IF(SEGUIMIENTO!I136="","",SEGUIMIENTO!I136)</f>
        <v/>
      </c>
      <c r="Z116" s="16" t="str">
        <f>IF(SEGUIMIENTO!J136="","",SEGUIMIENTO!J136)</f>
        <v/>
      </c>
      <c r="AA116" s="16" t="str">
        <f>IF(SEGUIMIENTO!K136="","",SEGUIMIENTO!K136)</f>
        <v/>
      </c>
      <c r="AB116" s="16" t="str">
        <f>IF(SEGUIMIENTO!L136="","",SEGUIMIENTO!L136)</f>
        <v/>
      </c>
    </row>
    <row r="117" spans="18:28" ht="15.75" customHeight="1">
      <c r="R117" s="16" t="str">
        <f>IF(SEGUIMIENTO!A137="","",TEXT(SEGUIMIENTO!A137,"mmm yyyy"))</f>
        <v/>
      </c>
      <c r="S117" s="16" t="str">
        <f>IF(SEGUIMIENTO!R137="","",SEGUIMIENTO!R137)</f>
        <v/>
      </c>
      <c r="T117" s="16" t="str">
        <f>IF(SEGUIMIENTO!S137="","",SEGUIMIENTO!S137)</f>
        <v/>
      </c>
      <c r="U117" s="16" t="str">
        <f>IF(SEGUIMIENTO!M137="","",SEGUIMIENTO!M137)</f>
        <v/>
      </c>
      <c r="V117" s="16" t="str">
        <f>IF(SEGUIMIENTO!N137="","",SEGUIMIENTO!N137)</f>
        <v/>
      </c>
      <c r="W117" s="16" t="str">
        <f>IF(SEGUIMIENTO!O137="","",SEGUIMIENTO!O137)</f>
        <v/>
      </c>
      <c r="X117" s="16" t="str">
        <f>IF(SEGUIMIENTO!H137="","",SEGUIMIENTO!H137)</f>
        <v/>
      </c>
      <c r="Y117" s="16" t="str">
        <f>IF(SEGUIMIENTO!I137="","",SEGUIMIENTO!I137)</f>
        <v/>
      </c>
      <c r="Z117" s="16" t="str">
        <f>IF(SEGUIMIENTO!J137="","",SEGUIMIENTO!J137)</f>
        <v/>
      </c>
      <c r="AA117" s="16" t="str">
        <f>IF(SEGUIMIENTO!K137="","",SEGUIMIENTO!K137)</f>
        <v/>
      </c>
      <c r="AB117" s="16" t="str">
        <f>IF(SEGUIMIENTO!L137="","",SEGUIMIENTO!L137)</f>
        <v/>
      </c>
    </row>
    <row r="118" spans="18:28" ht="15.75" customHeight="1">
      <c r="R118" s="16" t="str">
        <f>IF(SEGUIMIENTO!A138="","",TEXT(SEGUIMIENTO!A138,"mmm yyyy"))</f>
        <v/>
      </c>
      <c r="S118" s="16" t="str">
        <f>IF(SEGUIMIENTO!R138="","",SEGUIMIENTO!R138)</f>
        <v/>
      </c>
      <c r="T118" s="16" t="str">
        <f>IF(SEGUIMIENTO!S138="","",SEGUIMIENTO!S138)</f>
        <v/>
      </c>
      <c r="U118" s="16" t="str">
        <f>IF(SEGUIMIENTO!M138="","",SEGUIMIENTO!M138)</f>
        <v/>
      </c>
      <c r="V118" s="16" t="str">
        <f>IF(SEGUIMIENTO!N138="","",SEGUIMIENTO!N138)</f>
        <v/>
      </c>
      <c r="W118" s="16" t="str">
        <f>IF(SEGUIMIENTO!O138="","",SEGUIMIENTO!O138)</f>
        <v/>
      </c>
      <c r="X118" s="16" t="str">
        <f>IF(SEGUIMIENTO!H138="","",SEGUIMIENTO!H138)</f>
        <v/>
      </c>
      <c r="Y118" s="16" t="str">
        <f>IF(SEGUIMIENTO!I138="","",SEGUIMIENTO!I138)</f>
        <v/>
      </c>
      <c r="Z118" s="16" t="str">
        <f>IF(SEGUIMIENTO!J138="","",SEGUIMIENTO!J138)</f>
        <v/>
      </c>
      <c r="AA118" s="16" t="str">
        <f>IF(SEGUIMIENTO!K138="","",SEGUIMIENTO!K138)</f>
        <v/>
      </c>
      <c r="AB118" s="16" t="str">
        <f>IF(SEGUIMIENTO!L138="","",SEGUIMIENTO!L138)</f>
        <v/>
      </c>
    </row>
    <row r="119" spans="18:28" ht="15.75" customHeight="1">
      <c r="R119" s="16" t="str">
        <f>IF(SEGUIMIENTO!A139="","",TEXT(SEGUIMIENTO!A139,"mmm yyyy"))</f>
        <v/>
      </c>
      <c r="S119" s="16" t="str">
        <f>IF(SEGUIMIENTO!R139="","",SEGUIMIENTO!R139)</f>
        <v/>
      </c>
      <c r="T119" s="16" t="str">
        <f>IF(SEGUIMIENTO!S139="","",SEGUIMIENTO!S139)</f>
        <v/>
      </c>
      <c r="U119" s="16" t="str">
        <f>IF(SEGUIMIENTO!M139="","",SEGUIMIENTO!M139)</f>
        <v/>
      </c>
      <c r="V119" s="16" t="str">
        <f>IF(SEGUIMIENTO!N139="","",SEGUIMIENTO!N139)</f>
        <v/>
      </c>
      <c r="W119" s="16" t="str">
        <f>IF(SEGUIMIENTO!O139="","",SEGUIMIENTO!O139)</f>
        <v/>
      </c>
      <c r="X119" s="16" t="str">
        <f>IF(SEGUIMIENTO!H139="","",SEGUIMIENTO!H139)</f>
        <v/>
      </c>
      <c r="Y119" s="16" t="str">
        <f>IF(SEGUIMIENTO!I139="","",SEGUIMIENTO!I139)</f>
        <v/>
      </c>
      <c r="Z119" s="16" t="str">
        <f>IF(SEGUIMIENTO!J139="","",SEGUIMIENTO!J139)</f>
        <v/>
      </c>
      <c r="AA119" s="16" t="str">
        <f>IF(SEGUIMIENTO!K139="","",SEGUIMIENTO!K139)</f>
        <v/>
      </c>
      <c r="AB119" s="16" t="str">
        <f>IF(SEGUIMIENTO!L139="","",SEGUIMIENTO!L139)</f>
        <v/>
      </c>
    </row>
    <row r="120" spans="18:28" ht="15.75" customHeight="1">
      <c r="R120" s="16" t="str">
        <f>IF(SEGUIMIENTO!A140="","",TEXT(SEGUIMIENTO!A140,"mmm yyyy"))</f>
        <v/>
      </c>
      <c r="S120" s="16" t="str">
        <f>IF(SEGUIMIENTO!R140="","",SEGUIMIENTO!R140)</f>
        <v/>
      </c>
      <c r="T120" s="16" t="str">
        <f>IF(SEGUIMIENTO!S140="","",SEGUIMIENTO!S140)</f>
        <v/>
      </c>
      <c r="U120" s="16" t="str">
        <f>IF(SEGUIMIENTO!M140="","",SEGUIMIENTO!M140)</f>
        <v/>
      </c>
      <c r="V120" s="16" t="str">
        <f>IF(SEGUIMIENTO!N140="","",SEGUIMIENTO!N140)</f>
        <v/>
      </c>
      <c r="W120" s="16" t="str">
        <f>IF(SEGUIMIENTO!O140="","",SEGUIMIENTO!O140)</f>
        <v/>
      </c>
      <c r="X120" s="16" t="str">
        <f>IF(SEGUIMIENTO!H140="","",SEGUIMIENTO!H140)</f>
        <v/>
      </c>
      <c r="Y120" s="16" t="str">
        <f>IF(SEGUIMIENTO!I140="","",SEGUIMIENTO!I140)</f>
        <v/>
      </c>
      <c r="Z120" s="16" t="str">
        <f>IF(SEGUIMIENTO!J140="","",SEGUIMIENTO!J140)</f>
        <v/>
      </c>
      <c r="AA120" s="16" t="str">
        <f>IF(SEGUIMIENTO!K140="","",SEGUIMIENTO!K140)</f>
        <v/>
      </c>
      <c r="AB120" s="16" t="str">
        <f>IF(SEGUIMIENTO!L140="","",SEGUIMIENTO!L140)</f>
        <v/>
      </c>
    </row>
    <row r="121" spans="18:28" ht="15.75" customHeight="1">
      <c r="R121" s="16" t="str">
        <f>IF(SEGUIMIENTO!A141="","",TEXT(SEGUIMIENTO!A141,"mmm yyyy"))</f>
        <v/>
      </c>
      <c r="S121" s="16" t="str">
        <f>IF(SEGUIMIENTO!R141="","",SEGUIMIENTO!R141)</f>
        <v/>
      </c>
      <c r="T121" s="16" t="str">
        <f>IF(SEGUIMIENTO!S141="","",SEGUIMIENTO!S141)</f>
        <v/>
      </c>
      <c r="U121" s="16" t="str">
        <f>IF(SEGUIMIENTO!M141="","",SEGUIMIENTO!M141)</f>
        <v/>
      </c>
      <c r="V121" s="16" t="str">
        <f>IF(SEGUIMIENTO!N141="","",SEGUIMIENTO!N141)</f>
        <v/>
      </c>
      <c r="W121" s="16" t="str">
        <f>IF(SEGUIMIENTO!O141="","",SEGUIMIENTO!O141)</f>
        <v/>
      </c>
      <c r="X121" s="16" t="str">
        <f>IF(SEGUIMIENTO!H141="","",SEGUIMIENTO!H141)</f>
        <v/>
      </c>
      <c r="Y121" s="16" t="str">
        <f>IF(SEGUIMIENTO!I141="","",SEGUIMIENTO!I141)</f>
        <v/>
      </c>
      <c r="Z121" s="16" t="str">
        <f>IF(SEGUIMIENTO!J141="","",SEGUIMIENTO!J141)</f>
        <v/>
      </c>
      <c r="AA121" s="16" t="str">
        <f>IF(SEGUIMIENTO!K141="","",SEGUIMIENTO!K141)</f>
        <v/>
      </c>
      <c r="AB121" s="16" t="str">
        <f>IF(SEGUIMIENTO!L141="","",SEGUIMIENTO!L141)</f>
        <v/>
      </c>
    </row>
    <row r="122" spans="18:28" ht="15.75" customHeight="1">
      <c r="R122" s="16" t="str">
        <f>IF(SEGUIMIENTO!A142="","",TEXT(SEGUIMIENTO!A142,"mmm yyyy"))</f>
        <v/>
      </c>
      <c r="S122" s="16" t="str">
        <f>IF(SEGUIMIENTO!R142="","",SEGUIMIENTO!R142)</f>
        <v/>
      </c>
      <c r="T122" s="16" t="str">
        <f>IF(SEGUIMIENTO!S142="","",SEGUIMIENTO!S142)</f>
        <v/>
      </c>
      <c r="U122" s="16" t="str">
        <f>IF(SEGUIMIENTO!M142="","",SEGUIMIENTO!M142)</f>
        <v/>
      </c>
      <c r="V122" s="16" t="str">
        <f>IF(SEGUIMIENTO!N142="","",SEGUIMIENTO!N142)</f>
        <v/>
      </c>
      <c r="W122" s="16" t="str">
        <f>IF(SEGUIMIENTO!O142="","",SEGUIMIENTO!O142)</f>
        <v/>
      </c>
      <c r="X122" s="16" t="str">
        <f>IF(SEGUIMIENTO!H142="","",SEGUIMIENTO!H142)</f>
        <v/>
      </c>
      <c r="Y122" s="16" t="str">
        <f>IF(SEGUIMIENTO!I142="","",SEGUIMIENTO!I142)</f>
        <v/>
      </c>
      <c r="Z122" s="16" t="str">
        <f>IF(SEGUIMIENTO!J142="","",SEGUIMIENTO!J142)</f>
        <v/>
      </c>
      <c r="AA122" s="16" t="str">
        <f>IF(SEGUIMIENTO!K142="","",SEGUIMIENTO!K142)</f>
        <v/>
      </c>
      <c r="AB122" s="16" t="str">
        <f>IF(SEGUIMIENTO!L142="","",SEGUIMIENTO!L142)</f>
        <v/>
      </c>
    </row>
    <row r="123" spans="18:28" ht="15.75" customHeight="1">
      <c r="R123" s="16" t="str">
        <f>IF(SEGUIMIENTO!A143="","",TEXT(SEGUIMIENTO!A143,"mmm yyyy"))</f>
        <v/>
      </c>
      <c r="S123" s="16" t="str">
        <f>IF(SEGUIMIENTO!R143="","",SEGUIMIENTO!R143)</f>
        <v/>
      </c>
      <c r="T123" s="16" t="str">
        <f>IF(SEGUIMIENTO!S143="","",SEGUIMIENTO!S143)</f>
        <v/>
      </c>
      <c r="U123" s="16" t="str">
        <f>IF(SEGUIMIENTO!M143="","",SEGUIMIENTO!M143)</f>
        <v/>
      </c>
      <c r="V123" s="16" t="str">
        <f>IF(SEGUIMIENTO!N143="","",SEGUIMIENTO!N143)</f>
        <v/>
      </c>
      <c r="W123" s="16" t="str">
        <f>IF(SEGUIMIENTO!O143="","",SEGUIMIENTO!O143)</f>
        <v/>
      </c>
      <c r="X123" s="16" t="str">
        <f>IF(SEGUIMIENTO!H143="","",SEGUIMIENTO!H143)</f>
        <v/>
      </c>
      <c r="Y123" s="16" t="str">
        <f>IF(SEGUIMIENTO!I143="","",SEGUIMIENTO!I143)</f>
        <v/>
      </c>
      <c r="Z123" s="16" t="str">
        <f>IF(SEGUIMIENTO!J143="","",SEGUIMIENTO!J143)</f>
        <v/>
      </c>
      <c r="AA123" s="16" t="str">
        <f>IF(SEGUIMIENTO!K143="","",SEGUIMIENTO!K143)</f>
        <v/>
      </c>
      <c r="AB123" s="16" t="str">
        <f>IF(SEGUIMIENTO!L143="","",SEGUIMIENTO!L143)</f>
        <v/>
      </c>
    </row>
    <row r="124" spans="18:28" ht="15.75" customHeight="1">
      <c r="R124" s="16" t="str">
        <f>IF(SEGUIMIENTO!A144="","",TEXT(SEGUIMIENTO!A144,"mmm yyyy"))</f>
        <v/>
      </c>
      <c r="S124" s="16" t="str">
        <f>IF(SEGUIMIENTO!R144="","",SEGUIMIENTO!R144)</f>
        <v/>
      </c>
      <c r="T124" s="16" t="str">
        <f>IF(SEGUIMIENTO!S144="","",SEGUIMIENTO!S144)</f>
        <v/>
      </c>
      <c r="U124" s="16" t="str">
        <f>IF(SEGUIMIENTO!M144="","",SEGUIMIENTO!M144)</f>
        <v/>
      </c>
      <c r="V124" s="16" t="str">
        <f>IF(SEGUIMIENTO!N144="","",SEGUIMIENTO!N144)</f>
        <v/>
      </c>
      <c r="W124" s="16" t="str">
        <f>IF(SEGUIMIENTO!O144="","",SEGUIMIENTO!O144)</f>
        <v/>
      </c>
      <c r="X124" s="16" t="str">
        <f>IF(SEGUIMIENTO!H144="","",SEGUIMIENTO!H144)</f>
        <v/>
      </c>
      <c r="Y124" s="16" t="str">
        <f>IF(SEGUIMIENTO!I144="","",SEGUIMIENTO!I144)</f>
        <v/>
      </c>
      <c r="Z124" s="16" t="str">
        <f>IF(SEGUIMIENTO!J144="","",SEGUIMIENTO!J144)</f>
        <v/>
      </c>
      <c r="AA124" s="16" t="str">
        <f>IF(SEGUIMIENTO!K144="","",SEGUIMIENTO!K144)</f>
        <v/>
      </c>
      <c r="AB124" s="16" t="str">
        <f>IF(SEGUIMIENTO!L144="","",SEGUIMIENTO!L144)</f>
        <v/>
      </c>
    </row>
    <row r="125" spans="18:28" ht="15.75" customHeight="1"/>
    <row r="126" spans="18:28" ht="15.75" customHeight="1"/>
    <row r="127" spans="18:28" ht="15.75" customHeight="1"/>
    <row r="128" spans="18: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7">
    <mergeCell ref="I17:K17"/>
    <mergeCell ref="M17:O17"/>
    <mergeCell ref="A20:O20"/>
    <mergeCell ref="E11:G11"/>
    <mergeCell ref="I11:K11"/>
    <mergeCell ref="M11:O11"/>
    <mergeCell ref="E13:G13"/>
    <mergeCell ref="I13:K13"/>
    <mergeCell ref="E14:G16"/>
    <mergeCell ref="E17:G17"/>
    <mergeCell ref="M7:O7"/>
    <mergeCell ref="E8:G10"/>
    <mergeCell ref="M8:O10"/>
    <mergeCell ref="M13:O13"/>
    <mergeCell ref="M14:O16"/>
    <mergeCell ref="I14:K16"/>
    <mergeCell ref="A14:C16"/>
    <mergeCell ref="A17:C17"/>
    <mergeCell ref="A2:H2"/>
    <mergeCell ref="A3:H3"/>
    <mergeCell ref="A7:C7"/>
    <mergeCell ref="E7:G7"/>
    <mergeCell ref="I7:K7"/>
    <mergeCell ref="I8:K10"/>
    <mergeCell ref="A8:C10"/>
    <mergeCell ref="A11:C11"/>
    <mergeCell ref="A13:C13"/>
  </mergeCells>
  <dataValidations count="1">
    <dataValidation type="date" allowBlank="1" sqref="B5" xr:uid="{00000000-0002-0000-0100-000000000000}">
      <formula1>DATE(2000,1,1)</formula1>
      <formula2>DATE(2100,12,31)</formula2>
    </dataValidation>
  </dataValidations>
  <pageMargins left="0.35" right="0.35" top="0.55000000000000004" bottom="0.55000000000000004" header="0" footer="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46B65"/>
    <pageSetUpPr fitToPage="1"/>
  </sheetPr>
  <dimension ref="A1:H1000"/>
  <sheetViews>
    <sheetView showGridLines="0" workbookViewId="0">
      <pane ySplit="4" topLeftCell="A5" activePane="bottomLeft" state="frozen"/>
      <selection pane="bottomLeft" activeCell="C33" sqref="C33"/>
    </sheetView>
  </sheetViews>
  <sheetFormatPr baseColWidth="10" defaultColWidth="12.625" defaultRowHeight="15" customHeight="1"/>
  <cols>
    <col min="1" max="1" width="22" customWidth="1"/>
    <col min="2" max="2" width="24" customWidth="1"/>
    <col min="3" max="3" width="16" customWidth="1"/>
    <col min="4" max="4" width="23" customWidth="1"/>
    <col min="5" max="5" width="3" customWidth="1"/>
    <col min="6" max="6" width="22" customWidth="1"/>
    <col min="7" max="7" width="15" customWidth="1"/>
    <col min="8" max="8" width="19" customWidth="1"/>
    <col min="9" max="26" width="8.625" customWidth="1"/>
  </cols>
  <sheetData>
    <row r="1" spans="1:8" ht="14.25">
      <c r="A1" s="1" t="str">
        <f>HYPERLINK("#'INICIO'!A1","INICIO")</f>
        <v>INICIO</v>
      </c>
    </row>
    <row r="2" spans="1:8" ht="33.75" customHeight="1">
      <c r="A2" s="58" t="s">
        <v>15</v>
      </c>
      <c r="B2" s="54"/>
      <c r="C2" s="54"/>
      <c r="D2" s="54"/>
      <c r="E2" s="54"/>
      <c r="F2" s="54"/>
      <c r="G2" s="54"/>
      <c r="H2" s="55"/>
    </row>
    <row r="3" spans="1:8" ht="27.75" customHeight="1">
      <c r="A3" s="59" t="s">
        <v>17</v>
      </c>
      <c r="B3" s="31"/>
      <c r="C3" s="31"/>
      <c r="D3" s="31"/>
      <c r="E3" s="31"/>
      <c r="F3" s="31"/>
      <c r="G3" s="31"/>
      <c r="H3" s="31"/>
    </row>
    <row r="5" spans="1:8" ht="24" customHeight="1">
      <c r="A5" s="36" t="s">
        <v>19</v>
      </c>
      <c r="B5" s="37"/>
      <c r="C5" s="37"/>
      <c r="D5" s="38"/>
      <c r="F5" s="36" t="s">
        <v>21</v>
      </c>
      <c r="G5" s="37"/>
      <c r="H5" s="38"/>
    </row>
    <row r="6" spans="1:8" ht="14.25">
      <c r="A6" s="61" t="s">
        <v>23</v>
      </c>
      <c r="B6" s="31"/>
      <c r="C6" s="5"/>
      <c r="D6" s="6" t="s">
        <v>24</v>
      </c>
      <c r="F6" s="61" t="s">
        <v>25</v>
      </c>
      <c r="G6" s="31"/>
      <c r="H6" s="7" t="str">
        <f>IF(OR(C9="",C10="",C11="",C12="",C13=""),"",C9-C10-C11-C12-C13)</f>
        <v/>
      </c>
    </row>
    <row r="7" spans="1:8" ht="14.25">
      <c r="A7" s="61" t="s">
        <v>28</v>
      </c>
      <c r="B7" s="31"/>
      <c r="C7" s="2"/>
      <c r="D7" s="6" t="s">
        <v>24</v>
      </c>
    </row>
    <row r="8" spans="1:8" ht="14.25">
      <c r="A8" s="61" t="s">
        <v>30</v>
      </c>
      <c r="B8" s="31"/>
      <c r="C8" s="8"/>
      <c r="D8" s="6" t="s">
        <v>24</v>
      </c>
      <c r="F8" s="61" t="s">
        <v>31</v>
      </c>
      <c r="G8" s="31"/>
      <c r="H8" s="7" t="str">
        <f>IF(C7&lt;&gt;"Completo","",SUM(C17:C36))</f>
        <v/>
      </c>
    </row>
    <row r="9" spans="1:8" ht="14.25">
      <c r="A9" s="61" t="s">
        <v>33</v>
      </c>
      <c r="B9" s="31"/>
      <c r="C9" s="8"/>
      <c r="D9" s="6" t="s">
        <v>24</v>
      </c>
    </row>
    <row r="10" spans="1:8" ht="14.25">
      <c r="A10" s="61" t="s">
        <v>34</v>
      </c>
      <c r="B10" s="31"/>
      <c r="C10" s="8"/>
      <c r="D10" s="6" t="s">
        <v>24</v>
      </c>
      <c r="F10" s="61" t="s">
        <v>35</v>
      </c>
      <c r="G10" s="31"/>
      <c r="H10" s="7" t="str">
        <f>IF(DEUDAS!$B$6="Pendiente","",DEUDAS!$B$9)</f>
        <v/>
      </c>
    </row>
    <row r="11" spans="1:8" ht="14.25">
      <c r="A11" s="61" t="s">
        <v>37</v>
      </c>
      <c r="B11" s="31"/>
      <c r="C11" s="8"/>
      <c r="D11" s="6" t="s">
        <v>24</v>
      </c>
    </row>
    <row r="12" spans="1:8" ht="14.25">
      <c r="A12" s="61" t="s">
        <v>38</v>
      </c>
      <c r="B12" s="31"/>
      <c r="C12" s="8"/>
      <c r="D12" s="6" t="s">
        <v>24</v>
      </c>
      <c r="F12" s="61" t="s">
        <v>39</v>
      </c>
      <c r="G12" s="31"/>
      <c r="H12" s="7" t="str">
        <f>IF(OR(H8="",H10=""),"",H8-H10)</f>
        <v/>
      </c>
    </row>
    <row r="13" spans="1:8" ht="14.25">
      <c r="A13" s="61" t="s">
        <v>43</v>
      </c>
      <c r="B13" s="31"/>
      <c r="C13" s="7" t="str">
        <f>IF(DEUDAS!$B$6="Sin deudas",0,IF(DEUDAS!$B$6="Pendiente","",DEUDAS!$E$9))</f>
        <v/>
      </c>
      <c r="D13" s="6" t="s">
        <v>48</v>
      </c>
    </row>
    <row r="14" spans="1:8" ht="14.25">
      <c r="F14" s="62" t="str">
        <f>IF(OR(C9="",C10="",C11="",C12="",C13=""),"PENDIENTE · Faltan datos esenciales para calcular el margen.",IF(H6&lt;0,"REVISAR · Margen negativo: revisa la estructura del mes.",IF(C7&lt;&gt;"Completo","PENDIENTE · Activos pendientes: el patrimonio todavía no es comparable.",IF(DEUDAS!$B$6="Pendiente","PENDIENTE · Completa DEUDAS o confirma que no existen.","Datos completos"))))</f>
        <v>PENDIENTE · Faltan datos esenciales para calcular el margen.</v>
      </c>
      <c r="G14" s="63"/>
      <c r="H14" s="64"/>
    </row>
    <row r="16" spans="1:8" ht="24" customHeight="1">
      <c r="A16" s="36" t="s">
        <v>58</v>
      </c>
      <c r="B16" s="37"/>
      <c r="C16" s="37"/>
      <c r="D16" s="38"/>
    </row>
    <row r="17" spans="1:8" ht="14.25">
      <c r="A17" s="9" t="s">
        <v>59</v>
      </c>
      <c r="B17" s="9" t="s">
        <v>60</v>
      </c>
      <c r="C17" s="9" t="s">
        <v>61</v>
      </c>
      <c r="E17" s="27" t="s">
        <v>62</v>
      </c>
      <c r="F17" s="28"/>
      <c r="G17" s="28"/>
      <c r="H17" s="29"/>
    </row>
    <row r="18" spans="1:8" ht="14.25">
      <c r="A18" s="11"/>
      <c r="B18" s="11"/>
      <c r="C18" s="12"/>
      <c r="E18" s="30"/>
      <c r="F18" s="31"/>
      <c r="G18" s="31"/>
      <c r="H18" s="32"/>
    </row>
    <row r="19" spans="1:8" ht="14.25">
      <c r="A19" s="11"/>
      <c r="B19" s="11"/>
      <c r="C19" s="12"/>
      <c r="E19" s="33"/>
      <c r="F19" s="34"/>
      <c r="G19" s="34"/>
      <c r="H19" s="35"/>
    </row>
    <row r="20" spans="1:8" ht="14.25">
      <c r="A20" s="11"/>
      <c r="B20" s="11"/>
      <c r="C20" s="12"/>
    </row>
    <row r="21" spans="1:8" ht="15.75" customHeight="1">
      <c r="A21" s="11"/>
      <c r="B21" s="11"/>
      <c r="C21" s="12"/>
    </row>
    <row r="22" spans="1:8" ht="15.75" customHeight="1">
      <c r="A22" s="11"/>
      <c r="B22" s="11"/>
      <c r="C22" s="12"/>
    </row>
    <row r="23" spans="1:8" ht="15.75" customHeight="1">
      <c r="A23" s="11"/>
      <c r="B23" s="11"/>
      <c r="C23" s="12"/>
    </row>
    <row r="24" spans="1:8" ht="15.75" customHeight="1">
      <c r="A24" s="11"/>
      <c r="B24" s="11"/>
      <c r="C24" s="12"/>
    </row>
    <row r="25" spans="1:8" ht="15.75" customHeight="1">
      <c r="A25" s="11"/>
      <c r="B25" s="11"/>
      <c r="C25" s="12"/>
    </row>
    <row r="26" spans="1:8" ht="15.75" customHeight="1">
      <c r="A26" s="11"/>
      <c r="B26" s="11"/>
      <c r="C26" s="12"/>
    </row>
    <row r="27" spans="1:8" ht="15.75" customHeight="1">
      <c r="A27" s="11"/>
      <c r="B27" s="11"/>
      <c r="C27" s="12"/>
    </row>
    <row r="28" spans="1:8" ht="15.75" customHeight="1">
      <c r="A28" s="11"/>
      <c r="B28" s="11"/>
      <c r="C28" s="12"/>
    </row>
    <row r="29" spans="1:8" ht="15.75" customHeight="1">
      <c r="A29" s="11"/>
      <c r="B29" s="11"/>
      <c r="C29" s="12"/>
    </row>
    <row r="30" spans="1:8" ht="15.75" customHeight="1">
      <c r="A30" s="11"/>
      <c r="B30" s="11"/>
      <c r="C30" s="12"/>
    </row>
    <row r="31" spans="1:8" ht="15.75" customHeight="1">
      <c r="A31" s="11"/>
      <c r="B31" s="11"/>
      <c r="C31" s="12"/>
    </row>
    <row r="32" spans="1:8" ht="15.75" customHeight="1">
      <c r="A32" s="11"/>
      <c r="B32" s="11"/>
      <c r="C32" s="12"/>
    </row>
    <row r="33" spans="1:3" ht="15.75" customHeight="1">
      <c r="A33" s="11"/>
      <c r="B33" s="11"/>
      <c r="C33" s="12"/>
    </row>
    <row r="34" spans="1:3" ht="15.75" customHeight="1">
      <c r="A34" s="11"/>
      <c r="B34" s="11"/>
      <c r="C34" s="12"/>
    </row>
    <row r="35" spans="1:3" ht="15.75" customHeight="1">
      <c r="A35" s="11"/>
      <c r="B35" s="11"/>
      <c r="C35" s="12"/>
    </row>
    <row r="36" spans="1:3" ht="15.75" customHeight="1">
      <c r="A36" s="11"/>
      <c r="B36" s="11"/>
      <c r="C36" s="12"/>
    </row>
    <row r="37" spans="1:3" ht="15.75" customHeight="1"/>
    <row r="38" spans="1:3" ht="15.75" customHeight="1"/>
    <row r="39" spans="1:3" ht="15.75" customHeight="1"/>
    <row r="40" spans="1:3" ht="15.75" customHeight="1"/>
    <row r="41" spans="1:3" ht="15.75" customHeight="1"/>
    <row r="42" spans="1:3" ht="15.75" customHeight="1"/>
    <row r="43" spans="1:3" ht="15.75" customHeight="1"/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5DE9AD30-D6AB-4E06-9467-78E132199F5C}" filter="1" showAutoFilter="1">
      <pageMargins left="0.7" right="0.7" top="0.75" bottom="0.75" header="0.3" footer="0.3"/>
      <autoFilter ref="A17:C36" xr:uid="{7D21288B-4B7D-4BAD-85FF-A27EB6B0BBE9}"/>
    </customSheetView>
  </customSheetViews>
  <mergeCells count="19">
    <mergeCell ref="A7:B7"/>
    <mergeCell ref="A8:B8"/>
    <mergeCell ref="A2:H2"/>
    <mergeCell ref="A3:H3"/>
    <mergeCell ref="A5:D5"/>
    <mergeCell ref="F5:H5"/>
    <mergeCell ref="A6:B6"/>
    <mergeCell ref="E17:H19"/>
    <mergeCell ref="A9:B9"/>
    <mergeCell ref="A10:B10"/>
    <mergeCell ref="A11:B11"/>
    <mergeCell ref="A12:B12"/>
    <mergeCell ref="A13:B13"/>
    <mergeCell ref="A16:D16"/>
    <mergeCell ref="F6:G6"/>
    <mergeCell ref="F8:G8"/>
    <mergeCell ref="F10:G10"/>
    <mergeCell ref="F12:G12"/>
    <mergeCell ref="F14:H14"/>
  </mergeCells>
  <dataValidations count="1">
    <dataValidation type="list" allowBlank="1" sqref="C7" xr:uid="{00000000-0002-0000-0200-000000000000}">
      <formula1>"Completo,Pendiente"</formula1>
    </dataValidation>
  </dataValidations>
  <pageMargins left="0.35" right="0.35" top="0.55000000000000004" bottom="0.55000000000000004" header="0" footer="0"/>
  <pageSetup paperSize="9" fitToHeight="0"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46B65"/>
    <pageSetUpPr fitToPage="1"/>
  </sheetPr>
  <dimension ref="A1:Q1000"/>
  <sheetViews>
    <sheetView showGridLines="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B13" sqref="B13"/>
    </sheetView>
  </sheetViews>
  <sheetFormatPr baseColWidth="10" defaultColWidth="12.625" defaultRowHeight="15" customHeight="1"/>
  <cols>
    <col min="1" max="1" width="14" customWidth="1"/>
    <col min="2" max="3" width="18" customWidth="1"/>
    <col min="4" max="4" width="13" customWidth="1"/>
    <col min="5" max="5" width="11" customWidth="1"/>
    <col min="6" max="6" width="13" customWidth="1"/>
    <col min="7" max="7" width="18" customWidth="1"/>
    <col min="8" max="8" width="14" customWidth="1"/>
    <col min="9" max="9" width="15" customWidth="1"/>
    <col min="10" max="10" width="13" customWidth="1"/>
    <col min="11" max="11" width="18" customWidth="1"/>
    <col min="12" max="12" width="13" customWidth="1"/>
    <col min="13" max="13" width="20" customWidth="1"/>
    <col min="14" max="14" width="14" customWidth="1"/>
    <col min="15" max="15" width="16" customWidth="1"/>
    <col min="16" max="16" width="18" customWidth="1"/>
    <col min="17" max="17" width="28" customWidth="1"/>
    <col min="18" max="26" width="8.625" customWidth="1"/>
  </cols>
  <sheetData>
    <row r="1" spans="1:17" ht="14.25">
      <c r="A1" s="1" t="str">
        <f>HYPERLINK("#'INICIO'!A1","INICIO")</f>
        <v>INICIO</v>
      </c>
    </row>
    <row r="2" spans="1:17" ht="33.75" customHeight="1">
      <c r="A2" s="58" t="s">
        <v>16</v>
      </c>
      <c r="B2" s="54"/>
      <c r="C2" s="54"/>
      <c r="D2" s="54"/>
      <c r="E2" s="54"/>
      <c r="F2" s="54"/>
      <c r="G2" s="54"/>
      <c r="H2" s="55"/>
    </row>
    <row r="3" spans="1:17" ht="27.75" customHeight="1">
      <c r="A3" s="59" t="s">
        <v>18</v>
      </c>
      <c r="B3" s="31"/>
      <c r="C3" s="31"/>
      <c r="D3" s="31"/>
      <c r="E3" s="31"/>
      <c r="F3" s="31"/>
      <c r="G3" s="31"/>
      <c r="H3" s="31"/>
    </row>
    <row r="5" spans="1:17" ht="24" customHeight="1">
      <c r="A5" s="36" t="s">
        <v>20</v>
      </c>
      <c r="B5" s="37"/>
      <c r="C5" s="37"/>
      <c r="D5" s="37"/>
      <c r="E5" s="37"/>
      <c r="F5" s="37"/>
      <c r="G5" s="37"/>
      <c r="H5" s="38"/>
    </row>
    <row r="6" spans="1:17" ht="14.25">
      <c r="A6" s="4" t="s">
        <v>22</v>
      </c>
      <c r="B6" s="7" t="str">
        <f>IF('PROVISIONES Y COLCHÓN'!H29="","",'PROVISIONES Y COLCHÓN'!H29)</f>
        <v/>
      </c>
      <c r="C6" s="4" t="s">
        <v>26</v>
      </c>
      <c r="D6" s="7" t="str">
        <f>IF(DEUDAS!E9="","",DEUDAS!E9)</f>
        <v/>
      </c>
      <c r="E6" s="4" t="s">
        <v>27</v>
      </c>
      <c r="F6" s="7" t="str">
        <f>IF('PROVISIONES Y COLCHÓN'!C37="","",'PROVISIONES Y COLCHÓN'!C37)</f>
        <v/>
      </c>
      <c r="G6" s="4" t="s">
        <v>29</v>
      </c>
      <c r="H6" s="7" t="str">
        <f>IF(COUNT(OBJETIVOS!D9:D27)=0,"",SUM(OBJETIVOS!D9:D27))</f>
        <v/>
      </c>
    </row>
    <row r="8" spans="1:17" ht="14.25">
      <c r="A8" s="27" t="s">
        <v>32</v>
      </c>
      <c r="B8" s="28"/>
      <c r="C8" s="28"/>
      <c r="D8" s="28"/>
      <c r="E8" s="28"/>
      <c r="F8" s="28"/>
      <c r="G8" s="28"/>
      <c r="H8" s="29"/>
    </row>
    <row r="9" spans="1:17" ht="14.25">
      <c r="A9" s="33"/>
      <c r="B9" s="34"/>
      <c r="C9" s="34"/>
      <c r="D9" s="34"/>
      <c r="E9" s="34"/>
      <c r="F9" s="34"/>
      <c r="G9" s="34"/>
      <c r="H9" s="35"/>
    </row>
    <row r="12" spans="1:17" ht="24">
      <c r="A12" s="9" t="s">
        <v>36</v>
      </c>
      <c r="B12" s="9" t="s">
        <v>40</v>
      </c>
      <c r="C12" s="9" t="s">
        <v>41</v>
      </c>
      <c r="D12" s="9" t="s">
        <v>42</v>
      </c>
      <c r="E12" s="9" t="s">
        <v>44</v>
      </c>
      <c r="F12" s="9" t="s">
        <v>45</v>
      </c>
      <c r="G12" s="9" t="s">
        <v>46</v>
      </c>
      <c r="H12" s="9" t="s">
        <v>47</v>
      </c>
      <c r="I12" s="9" t="s">
        <v>49</v>
      </c>
      <c r="J12" s="9" t="s">
        <v>50</v>
      </c>
      <c r="K12" s="9" t="s">
        <v>51</v>
      </c>
      <c r="L12" s="9" t="s">
        <v>52</v>
      </c>
      <c r="M12" s="9" t="s">
        <v>53</v>
      </c>
      <c r="N12" s="9" t="s">
        <v>54</v>
      </c>
      <c r="O12" s="9" t="s">
        <v>55</v>
      </c>
      <c r="P12" s="9" t="s">
        <v>56</v>
      </c>
      <c r="Q12" s="9" t="s">
        <v>57</v>
      </c>
    </row>
    <row r="13" spans="1:17" ht="14.25">
      <c r="A13" s="10"/>
      <c r="B13" s="12"/>
      <c r="C13" s="12"/>
      <c r="D13" s="12"/>
      <c r="E13" s="12"/>
      <c r="F13" s="12"/>
      <c r="G13" s="12"/>
      <c r="H13" s="13" t="str">
        <f t="shared" ref="H13:H48" si="0">IF(COUNTA(B13:G13)=0,"",SUM(C13:G13))</f>
        <v/>
      </c>
      <c r="I13" s="13" t="str">
        <f t="shared" ref="I13:I48" si="1">IF(OR(B13="",C13="",D13="",E13="",F13="",G13=""),"",B13-H13)</f>
        <v/>
      </c>
      <c r="J13" s="12"/>
      <c r="K13" s="12"/>
      <c r="L13" s="12"/>
      <c r="M13" s="12"/>
      <c r="N13" s="12"/>
      <c r="O13" s="13" t="str">
        <f t="shared" ref="O13:O48" si="2">IF(COUNTA(J13:N13)=0,"",SUM(J13:N13))</f>
        <v/>
      </c>
      <c r="P13" s="13" t="str">
        <f t="shared" ref="P13:P48" si="3">IF(OR(I13="",J13="",K13="",L13="",M13="",N13=""),"",I13-O13)</f>
        <v/>
      </c>
      <c r="Q13" s="15" t="str">
        <f t="shared" ref="Q13:Q48" si="4">IF(COUNTA(A13:G13,J13:N13)=0,"",IF(A13="","Dato pendiente: falta el mes",IF(COUNTIF($A$13:$A$48,A13)&gt;1,"Mes duplicado",IF(OR(B13="",C13="",D13="",E13="",F13="",G13=""),"Datos pendientes: completa ingresos y base",IF(I13&lt;0,"Margen negativo",IF(OR(J13="",K13="",L13="",M13="",N13=""),"Datos pendientes: completa la asignación",IF(P13&lt;0,"Asignación superior al margen",IF(P13&gt;0,"Diferencia pendiente","Distribución reconciliada"))))))))</f>
        <v/>
      </c>
    </row>
    <row r="14" spans="1:17" ht="14.25">
      <c r="A14" s="10"/>
      <c r="B14" s="12"/>
      <c r="C14" s="12"/>
      <c r="D14" s="12"/>
      <c r="E14" s="12"/>
      <c r="F14" s="12"/>
      <c r="G14" s="12"/>
      <c r="H14" s="13" t="str">
        <f t="shared" si="0"/>
        <v/>
      </c>
      <c r="I14" s="13" t="str">
        <f t="shared" si="1"/>
        <v/>
      </c>
      <c r="J14" s="12"/>
      <c r="K14" s="12"/>
      <c r="L14" s="12"/>
      <c r="M14" s="12"/>
      <c r="N14" s="12"/>
      <c r="O14" s="13" t="str">
        <f t="shared" si="2"/>
        <v/>
      </c>
      <c r="P14" s="13" t="str">
        <f t="shared" si="3"/>
        <v/>
      </c>
      <c r="Q14" s="15" t="str">
        <f t="shared" si="4"/>
        <v/>
      </c>
    </row>
    <row r="15" spans="1:17" ht="14.25">
      <c r="A15" s="10"/>
      <c r="B15" s="12"/>
      <c r="C15" s="12"/>
      <c r="D15" s="12"/>
      <c r="E15" s="12"/>
      <c r="F15" s="12"/>
      <c r="G15" s="12"/>
      <c r="H15" s="13" t="str">
        <f t="shared" si="0"/>
        <v/>
      </c>
      <c r="I15" s="13" t="str">
        <f t="shared" si="1"/>
        <v/>
      </c>
      <c r="J15" s="12"/>
      <c r="K15" s="12"/>
      <c r="L15" s="12"/>
      <c r="M15" s="12"/>
      <c r="N15" s="12"/>
      <c r="O15" s="13" t="str">
        <f t="shared" si="2"/>
        <v/>
      </c>
      <c r="P15" s="13" t="str">
        <f t="shared" si="3"/>
        <v/>
      </c>
      <c r="Q15" s="15" t="str">
        <f t="shared" si="4"/>
        <v/>
      </c>
    </row>
    <row r="16" spans="1:17" ht="14.25">
      <c r="A16" s="10"/>
      <c r="B16" s="12"/>
      <c r="C16" s="12"/>
      <c r="D16" s="12"/>
      <c r="E16" s="12"/>
      <c r="F16" s="12"/>
      <c r="G16" s="12"/>
      <c r="H16" s="13" t="str">
        <f t="shared" si="0"/>
        <v/>
      </c>
      <c r="I16" s="13" t="str">
        <f t="shared" si="1"/>
        <v/>
      </c>
      <c r="J16" s="12"/>
      <c r="K16" s="12"/>
      <c r="L16" s="12"/>
      <c r="M16" s="12"/>
      <c r="N16" s="12"/>
      <c r="O16" s="13" t="str">
        <f t="shared" si="2"/>
        <v/>
      </c>
      <c r="P16" s="13" t="str">
        <f t="shared" si="3"/>
        <v/>
      </c>
      <c r="Q16" s="15" t="str">
        <f t="shared" si="4"/>
        <v/>
      </c>
    </row>
    <row r="17" spans="1:17" ht="14.25">
      <c r="A17" s="10"/>
      <c r="B17" s="12"/>
      <c r="C17" s="12"/>
      <c r="D17" s="12"/>
      <c r="E17" s="12"/>
      <c r="F17" s="12"/>
      <c r="G17" s="12"/>
      <c r="H17" s="13" t="str">
        <f t="shared" si="0"/>
        <v/>
      </c>
      <c r="I17" s="13" t="str">
        <f t="shared" si="1"/>
        <v/>
      </c>
      <c r="J17" s="12"/>
      <c r="K17" s="12"/>
      <c r="L17" s="12"/>
      <c r="M17" s="12"/>
      <c r="N17" s="12"/>
      <c r="O17" s="13" t="str">
        <f t="shared" si="2"/>
        <v/>
      </c>
      <c r="P17" s="13" t="str">
        <f t="shared" si="3"/>
        <v/>
      </c>
      <c r="Q17" s="15" t="str">
        <f t="shared" si="4"/>
        <v/>
      </c>
    </row>
    <row r="18" spans="1:17" ht="14.25">
      <c r="A18" s="10"/>
      <c r="B18" s="12"/>
      <c r="C18" s="12"/>
      <c r="D18" s="12"/>
      <c r="E18" s="12"/>
      <c r="F18" s="12"/>
      <c r="G18" s="12"/>
      <c r="H18" s="13" t="str">
        <f t="shared" si="0"/>
        <v/>
      </c>
      <c r="I18" s="13" t="str">
        <f t="shared" si="1"/>
        <v/>
      </c>
      <c r="J18" s="12"/>
      <c r="K18" s="12"/>
      <c r="L18" s="12"/>
      <c r="M18" s="12"/>
      <c r="N18" s="12"/>
      <c r="O18" s="13" t="str">
        <f t="shared" si="2"/>
        <v/>
      </c>
      <c r="P18" s="13" t="str">
        <f t="shared" si="3"/>
        <v/>
      </c>
      <c r="Q18" s="15" t="str">
        <f t="shared" si="4"/>
        <v/>
      </c>
    </row>
    <row r="19" spans="1:17" ht="14.25">
      <c r="A19" s="10"/>
      <c r="B19" s="12"/>
      <c r="C19" s="12"/>
      <c r="D19" s="12"/>
      <c r="E19" s="12"/>
      <c r="F19" s="12"/>
      <c r="G19" s="12"/>
      <c r="H19" s="13" t="str">
        <f t="shared" si="0"/>
        <v/>
      </c>
      <c r="I19" s="13" t="str">
        <f t="shared" si="1"/>
        <v/>
      </c>
      <c r="J19" s="12"/>
      <c r="K19" s="12"/>
      <c r="L19" s="12"/>
      <c r="M19" s="12"/>
      <c r="N19" s="12"/>
      <c r="O19" s="13" t="str">
        <f t="shared" si="2"/>
        <v/>
      </c>
      <c r="P19" s="13" t="str">
        <f t="shared" si="3"/>
        <v/>
      </c>
      <c r="Q19" s="15" t="str">
        <f t="shared" si="4"/>
        <v/>
      </c>
    </row>
    <row r="20" spans="1:17" ht="14.25">
      <c r="A20" s="10"/>
      <c r="B20" s="12"/>
      <c r="C20" s="12"/>
      <c r="D20" s="12"/>
      <c r="E20" s="12"/>
      <c r="F20" s="12"/>
      <c r="G20" s="12"/>
      <c r="H20" s="13" t="str">
        <f t="shared" si="0"/>
        <v/>
      </c>
      <c r="I20" s="13" t="str">
        <f t="shared" si="1"/>
        <v/>
      </c>
      <c r="J20" s="12"/>
      <c r="K20" s="12"/>
      <c r="L20" s="12"/>
      <c r="M20" s="12"/>
      <c r="N20" s="12"/>
      <c r="O20" s="13" t="str">
        <f t="shared" si="2"/>
        <v/>
      </c>
      <c r="P20" s="13" t="str">
        <f t="shared" si="3"/>
        <v/>
      </c>
      <c r="Q20" s="15" t="str">
        <f t="shared" si="4"/>
        <v/>
      </c>
    </row>
    <row r="21" spans="1:17" ht="15.75" customHeight="1">
      <c r="A21" s="10"/>
      <c r="B21" s="12"/>
      <c r="C21" s="12"/>
      <c r="D21" s="12"/>
      <c r="E21" s="12"/>
      <c r="F21" s="12"/>
      <c r="G21" s="12"/>
      <c r="H21" s="13" t="str">
        <f t="shared" si="0"/>
        <v/>
      </c>
      <c r="I21" s="13" t="str">
        <f t="shared" si="1"/>
        <v/>
      </c>
      <c r="J21" s="12"/>
      <c r="K21" s="12"/>
      <c r="L21" s="12"/>
      <c r="M21" s="12"/>
      <c r="N21" s="12"/>
      <c r="O21" s="13" t="str">
        <f t="shared" si="2"/>
        <v/>
      </c>
      <c r="P21" s="13" t="str">
        <f t="shared" si="3"/>
        <v/>
      </c>
      <c r="Q21" s="15" t="str">
        <f t="shared" si="4"/>
        <v/>
      </c>
    </row>
    <row r="22" spans="1:17" ht="15.75" customHeight="1">
      <c r="A22" s="10"/>
      <c r="B22" s="12"/>
      <c r="C22" s="12"/>
      <c r="D22" s="12"/>
      <c r="E22" s="12"/>
      <c r="F22" s="12"/>
      <c r="G22" s="12"/>
      <c r="H22" s="13" t="str">
        <f t="shared" si="0"/>
        <v/>
      </c>
      <c r="I22" s="13" t="str">
        <f t="shared" si="1"/>
        <v/>
      </c>
      <c r="J22" s="12"/>
      <c r="K22" s="12"/>
      <c r="L22" s="12"/>
      <c r="M22" s="12"/>
      <c r="N22" s="12"/>
      <c r="O22" s="13" t="str">
        <f t="shared" si="2"/>
        <v/>
      </c>
      <c r="P22" s="13" t="str">
        <f t="shared" si="3"/>
        <v/>
      </c>
      <c r="Q22" s="15" t="str">
        <f t="shared" si="4"/>
        <v/>
      </c>
    </row>
    <row r="23" spans="1:17" ht="15.75" customHeight="1">
      <c r="A23" s="10"/>
      <c r="B23" s="12"/>
      <c r="C23" s="12"/>
      <c r="D23" s="12"/>
      <c r="E23" s="12"/>
      <c r="F23" s="12"/>
      <c r="G23" s="12"/>
      <c r="H23" s="13" t="str">
        <f t="shared" si="0"/>
        <v/>
      </c>
      <c r="I23" s="13" t="str">
        <f t="shared" si="1"/>
        <v/>
      </c>
      <c r="J23" s="12"/>
      <c r="K23" s="12"/>
      <c r="L23" s="12"/>
      <c r="M23" s="12"/>
      <c r="N23" s="12"/>
      <c r="O23" s="13" t="str">
        <f t="shared" si="2"/>
        <v/>
      </c>
      <c r="P23" s="13" t="str">
        <f t="shared" si="3"/>
        <v/>
      </c>
      <c r="Q23" s="15" t="str">
        <f t="shared" si="4"/>
        <v/>
      </c>
    </row>
    <row r="24" spans="1:17" ht="15.75" customHeight="1">
      <c r="A24" s="10"/>
      <c r="B24" s="12"/>
      <c r="C24" s="12"/>
      <c r="D24" s="12"/>
      <c r="E24" s="12"/>
      <c r="F24" s="12"/>
      <c r="G24" s="12"/>
      <c r="H24" s="13" t="str">
        <f t="shared" si="0"/>
        <v/>
      </c>
      <c r="I24" s="13" t="str">
        <f t="shared" si="1"/>
        <v/>
      </c>
      <c r="J24" s="12"/>
      <c r="K24" s="12"/>
      <c r="L24" s="12"/>
      <c r="M24" s="12"/>
      <c r="N24" s="12"/>
      <c r="O24" s="13" t="str">
        <f t="shared" si="2"/>
        <v/>
      </c>
      <c r="P24" s="13" t="str">
        <f t="shared" si="3"/>
        <v/>
      </c>
      <c r="Q24" s="15" t="str">
        <f t="shared" si="4"/>
        <v/>
      </c>
    </row>
    <row r="25" spans="1:17" ht="15.75" customHeight="1">
      <c r="A25" s="10"/>
      <c r="B25" s="12"/>
      <c r="C25" s="12"/>
      <c r="D25" s="12"/>
      <c r="E25" s="12"/>
      <c r="F25" s="12"/>
      <c r="G25" s="12"/>
      <c r="H25" s="13" t="str">
        <f t="shared" si="0"/>
        <v/>
      </c>
      <c r="I25" s="13" t="str">
        <f t="shared" si="1"/>
        <v/>
      </c>
      <c r="J25" s="12"/>
      <c r="K25" s="12"/>
      <c r="L25" s="12"/>
      <c r="M25" s="12"/>
      <c r="N25" s="12"/>
      <c r="O25" s="13" t="str">
        <f t="shared" si="2"/>
        <v/>
      </c>
      <c r="P25" s="13" t="str">
        <f t="shared" si="3"/>
        <v/>
      </c>
      <c r="Q25" s="15" t="str">
        <f t="shared" si="4"/>
        <v/>
      </c>
    </row>
    <row r="26" spans="1:17" ht="15.75" customHeight="1">
      <c r="A26" s="10"/>
      <c r="B26" s="12"/>
      <c r="C26" s="12"/>
      <c r="D26" s="12"/>
      <c r="E26" s="12"/>
      <c r="F26" s="12"/>
      <c r="G26" s="12"/>
      <c r="H26" s="13" t="str">
        <f t="shared" si="0"/>
        <v/>
      </c>
      <c r="I26" s="13" t="str">
        <f t="shared" si="1"/>
        <v/>
      </c>
      <c r="J26" s="12"/>
      <c r="K26" s="12"/>
      <c r="L26" s="12"/>
      <c r="M26" s="12"/>
      <c r="N26" s="12"/>
      <c r="O26" s="13" t="str">
        <f t="shared" si="2"/>
        <v/>
      </c>
      <c r="P26" s="13" t="str">
        <f t="shared" si="3"/>
        <v/>
      </c>
      <c r="Q26" s="15" t="str">
        <f t="shared" si="4"/>
        <v/>
      </c>
    </row>
    <row r="27" spans="1:17" ht="15.75" customHeight="1">
      <c r="A27" s="10"/>
      <c r="B27" s="12"/>
      <c r="C27" s="12"/>
      <c r="D27" s="12"/>
      <c r="E27" s="12"/>
      <c r="F27" s="12"/>
      <c r="G27" s="12"/>
      <c r="H27" s="13" t="str">
        <f t="shared" si="0"/>
        <v/>
      </c>
      <c r="I27" s="13" t="str">
        <f t="shared" si="1"/>
        <v/>
      </c>
      <c r="J27" s="12"/>
      <c r="K27" s="12"/>
      <c r="L27" s="12"/>
      <c r="M27" s="12"/>
      <c r="N27" s="12"/>
      <c r="O27" s="13" t="str">
        <f t="shared" si="2"/>
        <v/>
      </c>
      <c r="P27" s="13" t="str">
        <f t="shared" si="3"/>
        <v/>
      </c>
      <c r="Q27" s="15" t="str">
        <f t="shared" si="4"/>
        <v/>
      </c>
    </row>
    <row r="28" spans="1:17" ht="15.75" customHeight="1">
      <c r="A28" s="10"/>
      <c r="B28" s="12"/>
      <c r="C28" s="12"/>
      <c r="D28" s="12"/>
      <c r="E28" s="12"/>
      <c r="F28" s="12"/>
      <c r="G28" s="12"/>
      <c r="H28" s="13" t="str">
        <f t="shared" si="0"/>
        <v/>
      </c>
      <c r="I28" s="13" t="str">
        <f t="shared" si="1"/>
        <v/>
      </c>
      <c r="J28" s="12"/>
      <c r="K28" s="12"/>
      <c r="L28" s="12"/>
      <c r="M28" s="12"/>
      <c r="N28" s="12"/>
      <c r="O28" s="13" t="str">
        <f t="shared" si="2"/>
        <v/>
      </c>
      <c r="P28" s="13" t="str">
        <f t="shared" si="3"/>
        <v/>
      </c>
      <c r="Q28" s="15" t="str">
        <f t="shared" si="4"/>
        <v/>
      </c>
    </row>
    <row r="29" spans="1:17" ht="15.75" customHeight="1">
      <c r="A29" s="10"/>
      <c r="B29" s="12"/>
      <c r="C29" s="12"/>
      <c r="D29" s="12"/>
      <c r="E29" s="12"/>
      <c r="F29" s="12"/>
      <c r="G29" s="12"/>
      <c r="H29" s="13" t="str">
        <f t="shared" si="0"/>
        <v/>
      </c>
      <c r="I29" s="13" t="str">
        <f t="shared" si="1"/>
        <v/>
      </c>
      <c r="J29" s="12"/>
      <c r="K29" s="12"/>
      <c r="L29" s="12"/>
      <c r="M29" s="12"/>
      <c r="N29" s="12"/>
      <c r="O29" s="13" t="str">
        <f t="shared" si="2"/>
        <v/>
      </c>
      <c r="P29" s="13" t="str">
        <f t="shared" si="3"/>
        <v/>
      </c>
      <c r="Q29" s="15" t="str">
        <f t="shared" si="4"/>
        <v/>
      </c>
    </row>
    <row r="30" spans="1:17" ht="15.75" customHeight="1">
      <c r="A30" s="10"/>
      <c r="B30" s="12"/>
      <c r="C30" s="12"/>
      <c r="D30" s="12"/>
      <c r="E30" s="12"/>
      <c r="F30" s="12"/>
      <c r="G30" s="12"/>
      <c r="H30" s="13" t="str">
        <f t="shared" si="0"/>
        <v/>
      </c>
      <c r="I30" s="13" t="str">
        <f t="shared" si="1"/>
        <v/>
      </c>
      <c r="J30" s="12"/>
      <c r="K30" s="12"/>
      <c r="L30" s="12"/>
      <c r="M30" s="12"/>
      <c r="N30" s="12"/>
      <c r="O30" s="13" t="str">
        <f t="shared" si="2"/>
        <v/>
      </c>
      <c r="P30" s="13" t="str">
        <f t="shared" si="3"/>
        <v/>
      </c>
      <c r="Q30" s="15" t="str">
        <f t="shared" si="4"/>
        <v/>
      </c>
    </row>
    <row r="31" spans="1:17" ht="15.75" customHeight="1">
      <c r="A31" s="10"/>
      <c r="B31" s="12"/>
      <c r="C31" s="12"/>
      <c r="D31" s="12"/>
      <c r="E31" s="12"/>
      <c r="F31" s="12"/>
      <c r="G31" s="12"/>
      <c r="H31" s="13" t="str">
        <f t="shared" si="0"/>
        <v/>
      </c>
      <c r="I31" s="13" t="str">
        <f t="shared" si="1"/>
        <v/>
      </c>
      <c r="J31" s="12"/>
      <c r="K31" s="12"/>
      <c r="L31" s="12"/>
      <c r="M31" s="12"/>
      <c r="N31" s="12"/>
      <c r="O31" s="13" t="str">
        <f t="shared" si="2"/>
        <v/>
      </c>
      <c r="P31" s="13" t="str">
        <f t="shared" si="3"/>
        <v/>
      </c>
      <c r="Q31" s="15" t="str">
        <f t="shared" si="4"/>
        <v/>
      </c>
    </row>
    <row r="32" spans="1:17" ht="15.75" customHeight="1">
      <c r="A32" s="10"/>
      <c r="B32" s="12"/>
      <c r="C32" s="12"/>
      <c r="D32" s="12"/>
      <c r="E32" s="12"/>
      <c r="F32" s="12"/>
      <c r="G32" s="12"/>
      <c r="H32" s="13" t="str">
        <f t="shared" si="0"/>
        <v/>
      </c>
      <c r="I32" s="13" t="str">
        <f t="shared" si="1"/>
        <v/>
      </c>
      <c r="J32" s="12"/>
      <c r="K32" s="12"/>
      <c r="L32" s="12"/>
      <c r="M32" s="12"/>
      <c r="N32" s="12"/>
      <c r="O32" s="13" t="str">
        <f t="shared" si="2"/>
        <v/>
      </c>
      <c r="P32" s="13" t="str">
        <f t="shared" si="3"/>
        <v/>
      </c>
      <c r="Q32" s="15" t="str">
        <f t="shared" si="4"/>
        <v/>
      </c>
    </row>
    <row r="33" spans="1:17" ht="15.75" customHeight="1">
      <c r="A33" s="10"/>
      <c r="B33" s="12"/>
      <c r="C33" s="12"/>
      <c r="D33" s="12"/>
      <c r="E33" s="12"/>
      <c r="F33" s="12"/>
      <c r="G33" s="12"/>
      <c r="H33" s="13" t="str">
        <f t="shared" si="0"/>
        <v/>
      </c>
      <c r="I33" s="13" t="str">
        <f t="shared" si="1"/>
        <v/>
      </c>
      <c r="J33" s="12"/>
      <c r="K33" s="12"/>
      <c r="L33" s="12"/>
      <c r="M33" s="12"/>
      <c r="N33" s="12"/>
      <c r="O33" s="13" t="str">
        <f t="shared" si="2"/>
        <v/>
      </c>
      <c r="P33" s="13" t="str">
        <f t="shared" si="3"/>
        <v/>
      </c>
      <c r="Q33" s="15" t="str">
        <f t="shared" si="4"/>
        <v/>
      </c>
    </row>
    <row r="34" spans="1:17" ht="15.75" customHeight="1">
      <c r="A34" s="10"/>
      <c r="B34" s="12"/>
      <c r="C34" s="12"/>
      <c r="D34" s="12"/>
      <c r="E34" s="12"/>
      <c r="F34" s="12"/>
      <c r="G34" s="12"/>
      <c r="H34" s="13" t="str">
        <f t="shared" si="0"/>
        <v/>
      </c>
      <c r="I34" s="13" t="str">
        <f t="shared" si="1"/>
        <v/>
      </c>
      <c r="J34" s="12"/>
      <c r="K34" s="12"/>
      <c r="L34" s="12"/>
      <c r="M34" s="12"/>
      <c r="N34" s="12"/>
      <c r="O34" s="13" t="str">
        <f t="shared" si="2"/>
        <v/>
      </c>
      <c r="P34" s="13" t="str">
        <f t="shared" si="3"/>
        <v/>
      </c>
      <c r="Q34" s="15" t="str">
        <f t="shared" si="4"/>
        <v/>
      </c>
    </row>
    <row r="35" spans="1:17" ht="15.75" customHeight="1">
      <c r="A35" s="10"/>
      <c r="B35" s="12"/>
      <c r="C35" s="12"/>
      <c r="D35" s="12"/>
      <c r="E35" s="12"/>
      <c r="F35" s="12"/>
      <c r="G35" s="12"/>
      <c r="H35" s="13" t="str">
        <f t="shared" si="0"/>
        <v/>
      </c>
      <c r="I35" s="13" t="str">
        <f t="shared" si="1"/>
        <v/>
      </c>
      <c r="J35" s="12"/>
      <c r="K35" s="12"/>
      <c r="L35" s="12"/>
      <c r="M35" s="12"/>
      <c r="N35" s="12"/>
      <c r="O35" s="13" t="str">
        <f t="shared" si="2"/>
        <v/>
      </c>
      <c r="P35" s="13" t="str">
        <f t="shared" si="3"/>
        <v/>
      </c>
      <c r="Q35" s="15" t="str">
        <f t="shared" si="4"/>
        <v/>
      </c>
    </row>
    <row r="36" spans="1:17" ht="15.75" customHeight="1">
      <c r="A36" s="10"/>
      <c r="B36" s="12"/>
      <c r="C36" s="12"/>
      <c r="D36" s="12"/>
      <c r="E36" s="12"/>
      <c r="F36" s="12"/>
      <c r="G36" s="12"/>
      <c r="H36" s="13" t="str">
        <f t="shared" si="0"/>
        <v/>
      </c>
      <c r="I36" s="13" t="str">
        <f t="shared" si="1"/>
        <v/>
      </c>
      <c r="J36" s="12"/>
      <c r="K36" s="12"/>
      <c r="L36" s="12"/>
      <c r="M36" s="12"/>
      <c r="N36" s="12"/>
      <c r="O36" s="13" t="str">
        <f t="shared" si="2"/>
        <v/>
      </c>
      <c r="P36" s="13" t="str">
        <f t="shared" si="3"/>
        <v/>
      </c>
      <c r="Q36" s="15" t="str">
        <f t="shared" si="4"/>
        <v/>
      </c>
    </row>
    <row r="37" spans="1:17" ht="15.75" customHeight="1">
      <c r="A37" s="10"/>
      <c r="B37" s="12"/>
      <c r="C37" s="12"/>
      <c r="D37" s="12"/>
      <c r="E37" s="12"/>
      <c r="F37" s="12"/>
      <c r="G37" s="12"/>
      <c r="H37" s="13" t="str">
        <f t="shared" si="0"/>
        <v/>
      </c>
      <c r="I37" s="13" t="str">
        <f t="shared" si="1"/>
        <v/>
      </c>
      <c r="J37" s="12"/>
      <c r="K37" s="12"/>
      <c r="L37" s="12"/>
      <c r="M37" s="12"/>
      <c r="N37" s="12"/>
      <c r="O37" s="13" t="str">
        <f t="shared" si="2"/>
        <v/>
      </c>
      <c r="P37" s="13" t="str">
        <f t="shared" si="3"/>
        <v/>
      </c>
      <c r="Q37" s="15" t="str">
        <f t="shared" si="4"/>
        <v/>
      </c>
    </row>
    <row r="38" spans="1:17" ht="15.75" customHeight="1">
      <c r="A38" s="10"/>
      <c r="B38" s="12"/>
      <c r="C38" s="12"/>
      <c r="D38" s="12"/>
      <c r="E38" s="12"/>
      <c r="F38" s="12"/>
      <c r="G38" s="12"/>
      <c r="H38" s="13" t="str">
        <f t="shared" si="0"/>
        <v/>
      </c>
      <c r="I38" s="13" t="str">
        <f t="shared" si="1"/>
        <v/>
      </c>
      <c r="J38" s="12"/>
      <c r="K38" s="12"/>
      <c r="L38" s="12"/>
      <c r="M38" s="12"/>
      <c r="N38" s="12"/>
      <c r="O38" s="13" t="str">
        <f t="shared" si="2"/>
        <v/>
      </c>
      <c r="P38" s="13" t="str">
        <f t="shared" si="3"/>
        <v/>
      </c>
      <c r="Q38" s="15" t="str">
        <f t="shared" si="4"/>
        <v/>
      </c>
    </row>
    <row r="39" spans="1:17" ht="15.75" customHeight="1">
      <c r="A39" s="10"/>
      <c r="B39" s="12"/>
      <c r="C39" s="12"/>
      <c r="D39" s="12"/>
      <c r="E39" s="12"/>
      <c r="F39" s="12"/>
      <c r="G39" s="12"/>
      <c r="H39" s="13" t="str">
        <f t="shared" si="0"/>
        <v/>
      </c>
      <c r="I39" s="13" t="str">
        <f t="shared" si="1"/>
        <v/>
      </c>
      <c r="J39" s="12"/>
      <c r="K39" s="12"/>
      <c r="L39" s="12"/>
      <c r="M39" s="12"/>
      <c r="N39" s="12"/>
      <c r="O39" s="13" t="str">
        <f t="shared" si="2"/>
        <v/>
      </c>
      <c r="P39" s="13" t="str">
        <f t="shared" si="3"/>
        <v/>
      </c>
      <c r="Q39" s="15" t="str">
        <f t="shared" si="4"/>
        <v/>
      </c>
    </row>
    <row r="40" spans="1:17" ht="15.75" customHeight="1">
      <c r="A40" s="10"/>
      <c r="B40" s="12"/>
      <c r="C40" s="12"/>
      <c r="D40" s="12"/>
      <c r="E40" s="12"/>
      <c r="F40" s="12"/>
      <c r="G40" s="12"/>
      <c r="H40" s="13" t="str">
        <f t="shared" si="0"/>
        <v/>
      </c>
      <c r="I40" s="13" t="str">
        <f t="shared" si="1"/>
        <v/>
      </c>
      <c r="J40" s="12"/>
      <c r="K40" s="12"/>
      <c r="L40" s="12"/>
      <c r="M40" s="12"/>
      <c r="N40" s="12"/>
      <c r="O40" s="13" t="str">
        <f t="shared" si="2"/>
        <v/>
      </c>
      <c r="P40" s="13" t="str">
        <f t="shared" si="3"/>
        <v/>
      </c>
      <c r="Q40" s="15" t="str">
        <f t="shared" si="4"/>
        <v/>
      </c>
    </row>
    <row r="41" spans="1:17" ht="15.75" customHeight="1">
      <c r="A41" s="10"/>
      <c r="B41" s="12"/>
      <c r="C41" s="12"/>
      <c r="D41" s="12"/>
      <c r="E41" s="12"/>
      <c r="F41" s="12"/>
      <c r="G41" s="12"/>
      <c r="H41" s="13" t="str">
        <f t="shared" si="0"/>
        <v/>
      </c>
      <c r="I41" s="13" t="str">
        <f t="shared" si="1"/>
        <v/>
      </c>
      <c r="J41" s="12"/>
      <c r="K41" s="12"/>
      <c r="L41" s="12"/>
      <c r="M41" s="12"/>
      <c r="N41" s="12"/>
      <c r="O41" s="13" t="str">
        <f t="shared" si="2"/>
        <v/>
      </c>
      <c r="P41" s="13" t="str">
        <f t="shared" si="3"/>
        <v/>
      </c>
      <c r="Q41" s="15" t="str">
        <f t="shared" si="4"/>
        <v/>
      </c>
    </row>
    <row r="42" spans="1:17" ht="15.75" customHeight="1">
      <c r="A42" s="10"/>
      <c r="B42" s="12"/>
      <c r="C42" s="12"/>
      <c r="D42" s="12"/>
      <c r="E42" s="12"/>
      <c r="F42" s="12"/>
      <c r="G42" s="12"/>
      <c r="H42" s="13" t="str">
        <f t="shared" si="0"/>
        <v/>
      </c>
      <c r="I42" s="13" t="str">
        <f t="shared" si="1"/>
        <v/>
      </c>
      <c r="J42" s="12"/>
      <c r="K42" s="12"/>
      <c r="L42" s="12"/>
      <c r="M42" s="12"/>
      <c r="N42" s="12"/>
      <c r="O42" s="13" t="str">
        <f t="shared" si="2"/>
        <v/>
      </c>
      <c r="P42" s="13" t="str">
        <f t="shared" si="3"/>
        <v/>
      </c>
      <c r="Q42" s="15" t="str">
        <f t="shared" si="4"/>
        <v/>
      </c>
    </row>
    <row r="43" spans="1:17" ht="15.75" customHeight="1">
      <c r="A43" s="10"/>
      <c r="B43" s="12"/>
      <c r="C43" s="12"/>
      <c r="D43" s="12"/>
      <c r="E43" s="12"/>
      <c r="F43" s="12"/>
      <c r="G43" s="12"/>
      <c r="H43" s="13" t="str">
        <f t="shared" si="0"/>
        <v/>
      </c>
      <c r="I43" s="13" t="str">
        <f t="shared" si="1"/>
        <v/>
      </c>
      <c r="J43" s="12"/>
      <c r="K43" s="12"/>
      <c r="L43" s="12"/>
      <c r="M43" s="12"/>
      <c r="N43" s="12"/>
      <c r="O43" s="13" t="str">
        <f t="shared" si="2"/>
        <v/>
      </c>
      <c r="P43" s="13" t="str">
        <f t="shared" si="3"/>
        <v/>
      </c>
      <c r="Q43" s="15" t="str">
        <f t="shared" si="4"/>
        <v/>
      </c>
    </row>
    <row r="44" spans="1:17" ht="15.75" customHeight="1">
      <c r="A44" s="10"/>
      <c r="B44" s="12"/>
      <c r="C44" s="12"/>
      <c r="D44" s="12"/>
      <c r="E44" s="12"/>
      <c r="F44" s="12"/>
      <c r="G44" s="12"/>
      <c r="H44" s="13" t="str">
        <f t="shared" si="0"/>
        <v/>
      </c>
      <c r="I44" s="13" t="str">
        <f t="shared" si="1"/>
        <v/>
      </c>
      <c r="J44" s="12"/>
      <c r="K44" s="12"/>
      <c r="L44" s="12"/>
      <c r="M44" s="12"/>
      <c r="N44" s="12"/>
      <c r="O44" s="13" t="str">
        <f t="shared" si="2"/>
        <v/>
      </c>
      <c r="P44" s="13" t="str">
        <f t="shared" si="3"/>
        <v/>
      </c>
      <c r="Q44" s="15" t="str">
        <f t="shared" si="4"/>
        <v/>
      </c>
    </row>
    <row r="45" spans="1:17" ht="15.75" customHeight="1">
      <c r="A45" s="10"/>
      <c r="B45" s="12"/>
      <c r="C45" s="12"/>
      <c r="D45" s="12"/>
      <c r="E45" s="12"/>
      <c r="F45" s="12"/>
      <c r="G45" s="12"/>
      <c r="H45" s="13" t="str">
        <f t="shared" si="0"/>
        <v/>
      </c>
      <c r="I45" s="13" t="str">
        <f t="shared" si="1"/>
        <v/>
      </c>
      <c r="J45" s="12"/>
      <c r="K45" s="12"/>
      <c r="L45" s="12"/>
      <c r="M45" s="12"/>
      <c r="N45" s="12"/>
      <c r="O45" s="13" t="str">
        <f t="shared" si="2"/>
        <v/>
      </c>
      <c r="P45" s="13" t="str">
        <f t="shared" si="3"/>
        <v/>
      </c>
      <c r="Q45" s="15" t="str">
        <f t="shared" si="4"/>
        <v/>
      </c>
    </row>
    <row r="46" spans="1:17" ht="15.75" customHeight="1">
      <c r="A46" s="10"/>
      <c r="B46" s="12"/>
      <c r="C46" s="12"/>
      <c r="D46" s="12"/>
      <c r="E46" s="12"/>
      <c r="F46" s="12"/>
      <c r="G46" s="12"/>
      <c r="H46" s="13" t="str">
        <f t="shared" si="0"/>
        <v/>
      </c>
      <c r="I46" s="13" t="str">
        <f t="shared" si="1"/>
        <v/>
      </c>
      <c r="J46" s="12"/>
      <c r="K46" s="12"/>
      <c r="L46" s="12"/>
      <c r="M46" s="12"/>
      <c r="N46" s="12"/>
      <c r="O46" s="13" t="str">
        <f t="shared" si="2"/>
        <v/>
      </c>
      <c r="P46" s="13" t="str">
        <f t="shared" si="3"/>
        <v/>
      </c>
      <c r="Q46" s="15" t="str">
        <f t="shared" si="4"/>
        <v/>
      </c>
    </row>
    <row r="47" spans="1:17" ht="15.75" customHeight="1">
      <c r="A47" s="10"/>
      <c r="B47" s="12"/>
      <c r="C47" s="12"/>
      <c r="D47" s="12"/>
      <c r="E47" s="12"/>
      <c r="F47" s="12"/>
      <c r="G47" s="12"/>
      <c r="H47" s="13" t="str">
        <f t="shared" si="0"/>
        <v/>
      </c>
      <c r="I47" s="13" t="str">
        <f t="shared" si="1"/>
        <v/>
      </c>
      <c r="J47" s="12"/>
      <c r="K47" s="12"/>
      <c r="L47" s="12"/>
      <c r="M47" s="12"/>
      <c r="N47" s="12"/>
      <c r="O47" s="13" t="str">
        <f t="shared" si="2"/>
        <v/>
      </c>
      <c r="P47" s="13" t="str">
        <f t="shared" si="3"/>
        <v/>
      </c>
      <c r="Q47" s="15" t="str">
        <f t="shared" si="4"/>
        <v/>
      </c>
    </row>
    <row r="48" spans="1:17" ht="15.75" customHeight="1">
      <c r="A48" s="10"/>
      <c r="B48" s="12"/>
      <c r="C48" s="12"/>
      <c r="D48" s="12"/>
      <c r="E48" s="12"/>
      <c r="F48" s="12"/>
      <c r="G48" s="12"/>
      <c r="H48" s="13" t="str">
        <f t="shared" si="0"/>
        <v/>
      </c>
      <c r="I48" s="13" t="str">
        <f t="shared" si="1"/>
        <v/>
      </c>
      <c r="J48" s="12"/>
      <c r="K48" s="12"/>
      <c r="L48" s="12"/>
      <c r="M48" s="12"/>
      <c r="N48" s="12"/>
      <c r="O48" s="13" t="str">
        <f t="shared" si="2"/>
        <v/>
      </c>
      <c r="P48" s="13" t="str">
        <f t="shared" si="3"/>
        <v/>
      </c>
      <c r="Q48" s="15" t="str">
        <f t="shared" si="4"/>
        <v/>
      </c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ED2B1BF6-2BD2-4798-B8E0-8D64E0EBA516}" filter="1" showAutoFilter="1">
      <pageMargins left="0.7" right="0.7" top="0.75" bottom="0.75" header="0.3" footer="0.3"/>
      <autoFilter ref="A12:Q48" xr:uid="{AF2F2013-5E7C-4671-AF0E-50E205065413}"/>
    </customSheetView>
  </customSheetViews>
  <mergeCells count="4">
    <mergeCell ref="A2:H2"/>
    <mergeCell ref="A3:H3"/>
    <mergeCell ref="A5:H5"/>
    <mergeCell ref="A8:H9"/>
  </mergeCells>
  <conditionalFormatting sqref="Q13:Q48">
    <cfRule type="containsText" dxfId="4" priority="1" operator="containsText" text="pendiente">
      <formula>NOT(ISERROR(SEARCH(("pendiente"),(Q13))))</formula>
    </cfRule>
    <cfRule type="containsText" dxfId="3" priority="2" operator="containsText" text="negativo">
      <formula>NOT(ISERROR(SEARCH(("negativo"),(Q13))))</formula>
    </cfRule>
  </conditionalFormatting>
  <dataValidations count="1">
    <dataValidation type="date" allowBlank="1" sqref="A13:A48" xr:uid="{00000000-0002-0000-0300-000000000000}">
      <formula1>DATE(2000,1,1)</formula1>
      <formula2>DATE(2100,12,31)</formula2>
    </dataValidation>
  </dataValidations>
  <pageMargins left="0.35" right="0.35" top="0.55000000000000004" bottom="0.55000000000000004" header="0" footer="0"/>
  <pageSetup paperSize="9" fitToHeight="0" orientation="landscape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46B65"/>
    <pageSetUpPr fitToPage="1"/>
  </sheetPr>
  <dimension ref="A1:I1000"/>
  <sheetViews>
    <sheetView showGridLines="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2.625" defaultRowHeight="15" customHeight="1"/>
  <cols>
    <col min="1" max="1" width="21" customWidth="1"/>
    <col min="2" max="3" width="15" customWidth="1"/>
    <col min="4" max="4" width="16" customWidth="1"/>
    <col min="5" max="5" width="14" customWidth="1"/>
    <col min="6" max="6" width="18" customWidth="1"/>
    <col min="7" max="7" width="13" customWidth="1"/>
    <col min="8" max="8" width="16" customWidth="1"/>
    <col min="9" max="9" width="18" customWidth="1"/>
    <col min="10" max="26" width="8.625" customWidth="1"/>
  </cols>
  <sheetData>
    <row r="1" spans="1:9" ht="14.25">
      <c r="A1" s="1" t="str">
        <f>HYPERLINK("#'INICIO'!A1","INICIO")</f>
        <v>INICIO</v>
      </c>
    </row>
    <row r="2" spans="1:9" ht="33.75" customHeight="1">
      <c r="A2" s="58" t="s">
        <v>63</v>
      </c>
      <c r="B2" s="54"/>
      <c r="C2" s="54"/>
      <c r="D2" s="54"/>
      <c r="E2" s="54"/>
      <c r="F2" s="54"/>
      <c r="G2" s="54"/>
      <c r="H2" s="55"/>
    </row>
    <row r="3" spans="1:9" ht="27.75" customHeight="1">
      <c r="A3" s="59" t="s">
        <v>64</v>
      </c>
      <c r="B3" s="31"/>
      <c r="C3" s="31"/>
      <c r="D3" s="31"/>
      <c r="E3" s="31"/>
      <c r="F3" s="31"/>
      <c r="G3" s="31"/>
      <c r="H3" s="31"/>
    </row>
    <row r="5" spans="1:9" ht="24" customHeight="1">
      <c r="A5" s="36" t="s">
        <v>65</v>
      </c>
      <c r="B5" s="37"/>
      <c r="C5" s="37"/>
      <c r="D5" s="37"/>
      <c r="E5" s="37"/>
      <c r="F5" s="37"/>
      <c r="G5" s="37"/>
      <c r="H5" s="37"/>
      <c r="I5" s="38"/>
    </row>
    <row r="7" spans="1:9" ht="24">
      <c r="A7" s="9" t="s">
        <v>66</v>
      </c>
      <c r="B7" s="9" t="s">
        <v>67</v>
      </c>
      <c r="C7" s="9" t="s">
        <v>68</v>
      </c>
      <c r="D7" s="9" t="s">
        <v>69</v>
      </c>
      <c r="E7" s="9" t="s">
        <v>70</v>
      </c>
      <c r="F7" s="9" t="s">
        <v>71</v>
      </c>
      <c r="G7" s="9" t="s">
        <v>72</v>
      </c>
      <c r="H7" s="9" t="s">
        <v>73</v>
      </c>
      <c r="I7" s="9" t="s">
        <v>57</v>
      </c>
    </row>
    <row r="8" spans="1:9" ht="14.25">
      <c r="A8" s="11"/>
      <c r="B8" s="12"/>
      <c r="C8" s="12"/>
      <c r="D8" s="13" t="str">
        <f t="shared" ref="D8:D26" si="0">IF(OR(B8="",C8=""),"",MAX(0,B8-C8))</f>
        <v/>
      </c>
      <c r="E8" s="11"/>
      <c r="F8" s="13" t="str">
        <f t="shared" ref="F8:F26" si="1">IF(OR(B8="",C8="",E8=""),"",IF(B8&lt;=C8,0,IF(E8&lt;=0,"n.a.",(B8-C8)/E8)))</f>
        <v/>
      </c>
      <c r="G8" s="11"/>
      <c r="H8" s="14"/>
      <c r="I8" s="15" t="str">
        <f t="shared" ref="I8:I26" ca="1" si="2">IF(COUNTA(A8,B8,C8,E8,G8,H8)=0,"",IF(OR(B8="",C8="",E8=""),"Dato pendiente",IF(OR(B8&lt;0,C8&lt;0),"Revisa el signo",IF(B8&lt;=C8,"Cubierto",IF(E8&lt;0,"Meses negativos",IF(E8=0,"Revisa el plazo",IF(AND(H8&lt;&gt;"",H8&lt;TODAY()),"Fecha vencida","Correcto")))))))</f>
        <v/>
      </c>
    </row>
    <row r="9" spans="1:9" ht="14.25">
      <c r="A9" s="11"/>
      <c r="B9" s="12"/>
      <c r="C9" s="12"/>
      <c r="D9" s="13" t="str">
        <f t="shared" si="0"/>
        <v/>
      </c>
      <c r="E9" s="11"/>
      <c r="F9" s="13" t="str">
        <f t="shared" si="1"/>
        <v/>
      </c>
      <c r="G9" s="11"/>
      <c r="H9" s="14"/>
      <c r="I9" s="15" t="str">
        <f t="shared" ca="1" si="2"/>
        <v/>
      </c>
    </row>
    <row r="10" spans="1:9" ht="14.25">
      <c r="A10" s="11"/>
      <c r="B10" s="12"/>
      <c r="C10" s="12"/>
      <c r="D10" s="13" t="str">
        <f t="shared" si="0"/>
        <v/>
      </c>
      <c r="E10" s="11"/>
      <c r="F10" s="13" t="str">
        <f t="shared" si="1"/>
        <v/>
      </c>
      <c r="G10" s="11"/>
      <c r="H10" s="14"/>
      <c r="I10" s="15" t="str">
        <f t="shared" ca="1" si="2"/>
        <v/>
      </c>
    </row>
    <row r="11" spans="1:9" ht="14.25">
      <c r="A11" s="11"/>
      <c r="B11" s="12"/>
      <c r="C11" s="12"/>
      <c r="D11" s="13" t="str">
        <f t="shared" si="0"/>
        <v/>
      </c>
      <c r="E11" s="11"/>
      <c r="F11" s="13" t="str">
        <f t="shared" si="1"/>
        <v/>
      </c>
      <c r="G11" s="11"/>
      <c r="H11" s="14"/>
      <c r="I11" s="15" t="str">
        <f t="shared" ca="1" si="2"/>
        <v/>
      </c>
    </row>
    <row r="12" spans="1:9" ht="14.25">
      <c r="A12" s="11"/>
      <c r="B12" s="12"/>
      <c r="C12" s="12"/>
      <c r="D12" s="13" t="str">
        <f t="shared" si="0"/>
        <v/>
      </c>
      <c r="E12" s="11"/>
      <c r="F12" s="13" t="str">
        <f t="shared" si="1"/>
        <v/>
      </c>
      <c r="G12" s="11"/>
      <c r="H12" s="14"/>
      <c r="I12" s="15" t="str">
        <f t="shared" ca="1" si="2"/>
        <v/>
      </c>
    </row>
    <row r="13" spans="1:9" ht="14.25">
      <c r="A13" s="11"/>
      <c r="B13" s="12"/>
      <c r="C13" s="12"/>
      <c r="D13" s="13" t="str">
        <f t="shared" si="0"/>
        <v/>
      </c>
      <c r="E13" s="11"/>
      <c r="F13" s="13" t="str">
        <f t="shared" si="1"/>
        <v/>
      </c>
      <c r="G13" s="11"/>
      <c r="H13" s="14"/>
      <c r="I13" s="15" t="str">
        <f t="shared" ca="1" si="2"/>
        <v/>
      </c>
    </row>
    <row r="14" spans="1:9" ht="14.25">
      <c r="A14" s="11"/>
      <c r="B14" s="12"/>
      <c r="C14" s="12"/>
      <c r="D14" s="13" t="str">
        <f t="shared" si="0"/>
        <v/>
      </c>
      <c r="E14" s="11"/>
      <c r="F14" s="13" t="str">
        <f t="shared" si="1"/>
        <v/>
      </c>
      <c r="G14" s="11"/>
      <c r="H14" s="14"/>
      <c r="I14" s="15" t="str">
        <f t="shared" ca="1" si="2"/>
        <v/>
      </c>
    </row>
    <row r="15" spans="1:9" ht="14.25">
      <c r="A15" s="11"/>
      <c r="B15" s="12"/>
      <c r="C15" s="12"/>
      <c r="D15" s="13" t="str">
        <f t="shared" si="0"/>
        <v/>
      </c>
      <c r="E15" s="11"/>
      <c r="F15" s="13" t="str">
        <f t="shared" si="1"/>
        <v/>
      </c>
      <c r="G15" s="11"/>
      <c r="H15" s="14"/>
      <c r="I15" s="15" t="str">
        <f t="shared" ca="1" si="2"/>
        <v/>
      </c>
    </row>
    <row r="16" spans="1:9" ht="14.25">
      <c r="A16" s="11"/>
      <c r="B16" s="12"/>
      <c r="C16" s="12"/>
      <c r="D16" s="13" t="str">
        <f t="shared" si="0"/>
        <v/>
      </c>
      <c r="E16" s="11"/>
      <c r="F16" s="13" t="str">
        <f t="shared" si="1"/>
        <v/>
      </c>
      <c r="G16" s="11"/>
      <c r="H16" s="14"/>
      <c r="I16" s="15" t="str">
        <f t="shared" ca="1" si="2"/>
        <v/>
      </c>
    </row>
    <row r="17" spans="1:9" ht="14.25">
      <c r="A17" s="11"/>
      <c r="B17" s="12"/>
      <c r="C17" s="12"/>
      <c r="D17" s="13" t="str">
        <f t="shared" si="0"/>
        <v/>
      </c>
      <c r="E17" s="11"/>
      <c r="F17" s="13" t="str">
        <f t="shared" si="1"/>
        <v/>
      </c>
      <c r="G17" s="11"/>
      <c r="H17" s="14"/>
      <c r="I17" s="15" t="str">
        <f t="shared" ca="1" si="2"/>
        <v/>
      </c>
    </row>
    <row r="18" spans="1:9" ht="14.25">
      <c r="A18" s="11"/>
      <c r="B18" s="12"/>
      <c r="C18" s="12"/>
      <c r="D18" s="13" t="str">
        <f t="shared" si="0"/>
        <v/>
      </c>
      <c r="E18" s="11"/>
      <c r="F18" s="13" t="str">
        <f t="shared" si="1"/>
        <v/>
      </c>
      <c r="G18" s="11"/>
      <c r="H18" s="14"/>
      <c r="I18" s="15" t="str">
        <f t="shared" ca="1" si="2"/>
        <v/>
      </c>
    </row>
    <row r="19" spans="1:9" ht="14.25">
      <c r="A19" s="11"/>
      <c r="B19" s="12"/>
      <c r="C19" s="12"/>
      <c r="D19" s="13" t="str">
        <f t="shared" si="0"/>
        <v/>
      </c>
      <c r="E19" s="11"/>
      <c r="F19" s="13" t="str">
        <f t="shared" si="1"/>
        <v/>
      </c>
      <c r="G19" s="11"/>
      <c r="H19" s="14"/>
      <c r="I19" s="15" t="str">
        <f t="shared" ca="1" si="2"/>
        <v/>
      </c>
    </row>
    <row r="20" spans="1:9" ht="14.25">
      <c r="A20" s="11"/>
      <c r="B20" s="12"/>
      <c r="C20" s="12"/>
      <c r="D20" s="13" t="str">
        <f t="shared" si="0"/>
        <v/>
      </c>
      <c r="E20" s="11"/>
      <c r="F20" s="13" t="str">
        <f t="shared" si="1"/>
        <v/>
      </c>
      <c r="G20" s="11"/>
      <c r="H20" s="14"/>
      <c r="I20" s="15" t="str">
        <f t="shared" ca="1" si="2"/>
        <v/>
      </c>
    </row>
    <row r="21" spans="1:9" ht="15.75" customHeight="1">
      <c r="A21" s="11"/>
      <c r="B21" s="12"/>
      <c r="C21" s="12"/>
      <c r="D21" s="13" t="str">
        <f t="shared" si="0"/>
        <v/>
      </c>
      <c r="E21" s="11"/>
      <c r="F21" s="13" t="str">
        <f t="shared" si="1"/>
        <v/>
      </c>
      <c r="G21" s="11"/>
      <c r="H21" s="14"/>
      <c r="I21" s="15" t="str">
        <f t="shared" ca="1" si="2"/>
        <v/>
      </c>
    </row>
    <row r="22" spans="1:9" ht="15.75" customHeight="1">
      <c r="A22" s="11"/>
      <c r="B22" s="12"/>
      <c r="C22" s="12"/>
      <c r="D22" s="13" t="str">
        <f t="shared" si="0"/>
        <v/>
      </c>
      <c r="E22" s="11"/>
      <c r="F22" s="13" t="str">
        <f t="shared" si="1"/>
        <v/>
      </c>
      <c r="G22" s="11"/>
      <c r="H22" s="14"/>
      <c r="I22" s="15" t="str">
        <f t="shared" ca="1" si="2"/>
        <v/>
      </c>
    </row>
    <row r="23" spans="1:9" ht="15.75" customHeight="1">
      <c r="A23" s="11"/>
      <c r="B23" s="12"/>
      <c r="C23" s="12"/>
      <c r="D23" s="13" t="str">
        <f t="shared" si="0"/>
        <v/>
      </c>
      <c r="E23" s="11"/>
      <c r="F23" s="13" t="str">
        <f t="shared" si="1"/>
        <v/>
      </c>
      <c r="G23" s="11"/>
      <c r="H23" s="14"/>
      <c r="I23" s="15" t="str">
        <f t="shared" ca="1" si="2"/>
        <v/>
      </c>
    </row>
    <row r="24" spans="1:9" ht="15.75" customHeight="1">
      <c r="A24" s="11"/>
      <c r="B24" s="12"/>
      <c r="C24" s="12"/>
      <c r="D24" s="13" t="str">
        <f t="shared" si="0"/>
        <v/>
      </c>
      <c r="E24" s="11"/>
      <c r="F24" s="13" t="str">
        <f t="shared" si="1"/>
        <v/>
      </c>
      <c r="G24" s="11"/>
      <c r="H24" s="14"/>
      <c r="I24" s="15" t="str">
        <f t="shared" ca="1" si="2"/>
        <v/>
      </c>
    </row>
    <row r="25" spans="1:9" ht="15.75" customHeight="1">
      <c r="A25" s="11"/>
      <c r="B25" s="12"/>
      <c r="C25" s="12"/>
      <c r="D25" s="13" t="str">
        <f t="shared" si="0"/>
        <v/>
      </c>
      <c r="E25" s="11"/>
      <c r="F25" s="13" t="str">
        <f t="shared" si="1"/>
        <v/>
      </c>
      <c r="G25" s="11"/>
      <c r="H25" s="14"/>
      <c r="I25" s="15" t="str">
        <f t="shared" ca="1" si="2"/>
        <v/>
      </c>
    </row>
    <row r="26" spans="1:9" ht="15.75" customHeight="1">
      <c r="A26" s="11"/>
      <c r="B26" s="12"/>
      <c r="C26" s="12"/>
      <c r="D26" s="13" t="str">
        <f t="shared" si="0"/>
        <v/>
      </c>
      <c r="E26" s="11"/>
      <c r="F26" s="13" t="str">
        <f t="shared" si="1"/>
        <v/>
      </c>
      <c r="G26" s="11"/>
      <c r="H26" s="14"/>
      <c r="I26" s="15" t="str">
        <f t="shared" ca="1" si="2"/>
        <v/>
      </c>
    </row>
    <row r="27" spans="1:9" ht="15.75" customHeight="1"/>
    <row r="28" spans="1:9" ht="24" customHeight="1">
      <c r="A28" s="36" t="s">
        <v>104</v>
      </c>
      <c r="B28" s="37"/>
      <c r="C28" s="37"/>
      <c r="D28" s="37"/>
      <c r="E28" s="37"/>
      <c r="F28" s="37"/>
      <c r="G28" s="37"/>
      <c r="H28" s="37"/>
      <c r="I28" s="38"/>
    </row>
    <row r="29" spans="1:9" ht="15.75" customHeight="1">
      <c r="A29" s="4" t="s">
        <v>67</v>
      </c>
      <c r="B29" s="7" t="str">
        <f>IF(COUNT(B8:B26)=0,"",SUM(B8:B26))</f>
        <v/>
      </c>
      <c r="C29" s="4" t="s">
        <v>68</v>
      </c>
      <c r="D29" s="7" t="str">
        <f>IF(COUNT(B8:B26)=0,"",SUM(C8:C26))</f>
        <v/>
      </c>
      <c r="E29" s="4" t="s">
        <v>90</v>
      </c>
      <c r="F29" s="7" t="str">
        <f>IF(COUNT(B8:B26)=0,"",SUM(D8:D26))</f>
        <v/>
      </c>
      <c r="G29" s="4" t="s">
        <v>105</v>
      </c>
      <c r="H29" s="7" t="str">
        <f>IF(COUNT(B8:B26)=0,"",SUM(F8:F26))</f>
        <v/>
      </c>
    </row>
    <row r="30" spans="1:9" ht="15.75" customHeight="1"/>
    <row r="31" spans="1:9" ht="15.75" customHeight="1"/>
    <row r="32" spans="1:9" ht="24" customHeight="1">
      <c r="A32" s="36" t="s">
        <v>106</v>
      </c>
      <c r="B32" s="37"/>
      <c r="C32" s="37"/>
      <c r="D32" s="37"/>
      <c r="E32" s="37"/>
      <c r="F32" s="38"/>
    </row>
    <row r="33" spans="1:9" ht="15.75" customHeight="1"/>
    <row r="34" spans="1:9" ht="15.75" customHeight="1">
      <c r="A34" s="61" t="s">
        <v>107</v>
      </c>
      <c r="B34" s="31"/>
      <c r="C34" s="8"/>
      <c r="E34" s="61" t="s">
        <v>108</v>
      </c>
      <c r="F34" s="31"/>
      <c r="G34" s="7" t="str">
        <f>IF(OR(C34="",C35=""),"",C34*C35)</f>
        <v/>
      </c>
    </row>
    <row r="35" spans="1:9" ht="15.75" customHeight="1">
      <c r="A35" s="61" t="s">
        <v>109</v>
      </c>
      <c r="B35" s="31"/>
      <c r="C35" s="21"/>
      <c r="E35" s="61" t="s">
        <v>69</v>
      </c>
      <c r="F35" s="31"/>
      <c r="G35" s="7" t="str">
        <f>IF(OR(G34="",C36=""),"",MAX(0,G34-C36))</f>
        <v/>
      </c>
    </row>
    <row r="36" spans="1:9" ht="15.75" customHeight="1">
      <c r="A36" s="61" t="s">
        <v>110</v>
      </c>
      <c r="B36" s="31"/>
      <c r="C36" s="8"/>
      <c r="E36" s="61" t="s">
        <v>111</v>
      </c>
      <c r="F36" s="31"/>
      <c r="G36" s="22" t="str">
        <f>IF(G34="","",IF(G34=0,"n.a.",MIN(1,C36/G34)))</f>
        <v/>
      </c>
    </row>
    <row r="37" spans="1:9" ht="15.75" customHeight="1">
      <c r="A37" s="61" t="s">
        <v>105</v>
      </c>
      <c r="B37" s="31"/>
      <c r="C37" s="8"/>
      <c r="E37" s="61" t="s">
        <v>112</v>
      </c>
      <c r="F37" s="31"/>
      <c r="G37" s="23" t="str">
        <f>IF(G35="","",IF(G35=0,0,IF(OR(C37="",C37&lt;=0),"n.a.",ROUNDUP(G35/C37,0))))</f>
        <v/>
      </c>
    </row>
    <row r="38" spans="1:9" ht="15.75" customHeight="1"/>
    <row r="39" spans="1:9" ht="15.75" customHeight="1"/>
    <row r="40" spans="1:9" ht="15.75" customHeight="1">
      <c r="A40" s="65" t="str">
        <f>IF(OR(C34&lt;0,C35&lt;0,C36&lt;0,C37&lt;0),"REVISAR · Confirma el signo de las entradas del colchón.",IF(OR(C34="",C35=""),"PENDIENTE · Completa gastos esenciales y meses elegidos.",IF(AND(G35&gt;0,OR(C37="",C37=0)),"PENDIENTE · Sin aportación activa.","Cálculo disponible")))</f>
        <v>PENDIENTE · Completa gastos esenciales y meses elegidos.</v>
      </c>
      <c r="B40" s="66"/>
      <c r="C40" s="66"/>
      <c r="D40" s="66"/>
      <c r="E40" s="66"/>
      <c r="F40" s="66"/>
      <c r="G40" s="66"/>
      <c r="H40" s="66"/>
      <c r="I40" s="42"/>
    </row>
    <row r="41" spans="1:9" ht="15.75" customHeight="1">
      <c r="A41" s="43"/>
      <c r="B41" s="67"/>
      <c r="C41" s="67"/>
      <c r="D41" s="67"/>
      <c r="E41" s="67"/>
      <c r="F41" s="67"/>
      <c r="G41" s="67"/>
      <c r="H41" s="67"/>
      <c r="I41" s="44"/>
    </row>
    <row r="42" spans="1:9" ht="15.75" customHeight="1"/>
    <row r="43" spans="1:9" ht="15.75" customHeight="1"/>
    <row r="44" spans="1:9" ht="15.75" customHeight="1"/>
    <row r="45" spans="1:9" ht="15.75" customHeight="1"/>
    <row r="46" spans="1:9" ht="15.75" customHeight="1"/>
    <row r="47" spans="1:9" ht="15.75" customHeight="1"/>
    <row r="48" spans="1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913EBD6F-B319-4A81-A6D3-3B3C1D6C2B84}" filter="1" showAutoFilter="1">
      <pageMargins left="0.7" right="0.7" top="0.75" bottom="0.75" header="0.3" footer="0.3"/>
      <autoFilter ref="A7:I26" xr:uid="{6C63A09E-54EC-4F87-BA90-F68CCACF2726}"/>
    </customSheetView>
  </customSheetViews>
  <mergeCells count="14">
    <mergeCell ref="A40:I41"/>
    <mergeCell ref="A2:H2"/>
    <mergeCell ref="A3:H3"/>
    <mergeCell ref="A5:I5"/>
    <mergeCell ref="A28:I28"/>
    <mergeCell ref="A32:F32"/>
    <mergeCell ref="A34:B34"/>
    <mergeCell ref="A35:B35"/>
    <mergeCell ref="E34:F34"/>
    <mergeCell ref="E35:F35"/>
    <mergeCell ref="A36:B36"/>
    <mergeCell ref="E36:F36"/>
    <mergeCell ref="A37:B37"/>
    <mergeCell ref="E37:F37"/>
  </mergeCells>
  <conditionalFormatting sqref="I8:I26">
    <cfRule type="containsText" dxfId="2" priority="1" operator="containsText" text="pendiente">
      <formula>NOT(ISERROR(SEARCH(("pendiente"),(I8))))</formula>
    </cfRule>
  </conditionalFormatting>
  <dataValidations count="1">
    <dataValidation type="list" allowBlank="1" sqref="G8:G26" xr:uid="{00000000-0002-0000-0400-000000000000}">
      <formula1>"Alta,Media,Baja,Sin definir"</formula1>
    </dataValidation>
  </dataValidations>
  <pageMargins left="0.35" right="0.35" top="0.55000000000000004" bottom="0.55000000000000004" header="0" footer="0"/>
  <pageSetup paperSize="9" fitToHeight="0" orientation="landscape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46B65"/>
    <pageSetUpPr fitToPage="1"/>
  </sheetPr>
  <dimension ref="A1:K1000"/>
  <sheetViews>
    <sheetView showGridLines="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C13" sqref="C13"/>
    </sheetView>
  </sheetViews>
  <sheetFormatPr baseColWidth="10" defaultColWidth="12.625" defaultRowHeight="15" customHeight="1"/>
  <cols>
    <col min="1" max="1" width="18" customWidth="1"/>
    <col min="2" max="2" width="22" customWidth="1"/>
    <col min="3" max="4" width="15" customWidth="1"/>
    <col min="5" max="5" width="11" customWidth="1"/>
    <col min="6" max="6" width="15" customWidth="1"/>
    <col min="7" max="7" width="16" customWidth="1"/>
    <col min="8" max="8" width="15" customWidth="1"/>
    <col min="9" max="9" width="12" customWidth="1"/>
    <col min="10" max="10" width="14" customWidth="1"/>
    <col min="11" max="11" width="16" customWidth="1"/>
    <col min="12" max="26" width="8.625" customWidth="1"/>
  </cols>
  <sheetData>
    <row r="1" spans="1:11" ht="14.25">
      <c r="A1" s="1" t="str">
        <f>HYPERLINK("#'INICIO'!A1","INICIO")</f>
        <v>INICIO</v>
      </c>
    </row>
    <row r="2" spans="1:11" ht="33.75" customHeight="1">
      <c r="A2" s="58" t="s">
        <v>87</v>
      </c>
      <c r="B2" s="54"/>
      <c r="C2" s="54"/>
      <c r="D2" s="54"/>
      <c r="E2" s="54"/>
      <c r="F2" s="54"/>
      <c r="G2" s="54"/>
      <c r="H2" s="55"/>
    </row>
    <row r="3" spans="1:11" ht="27.75" customHeight="1">
      <c r="A3" s="59" t="s">
        <v>88</v>
      </c>
      <c r="B3" s="31"/>
      <c r="C3" s="31"/>
      <c r="D3" s="31"/>
      <c r="E3" s="31"/>
      <c r="F3" s="31"/>
      <c r="G3" s="31"/>
      <c r="H3" s="31"/>
    </row>
    <row r="5" spans="1:11" ht="14.25">
      <c r="A5" s="4" t="s">
        <v>89</v>
      </c>
      <c r="B5" s="2"/>
    </row>
    <row r="6" spans="1:11" ht="14.25">
      <c r="B6" s="2" t="s">
        <v>90</v>
      </c>
    </row>
    <row r="8" spans="1:11" ht="14.25">
      <c r="A8" s="4" t="s">
        <v>91</v>
      </c>
      <c r="B8" s="7"/>
      <c r="D8" s="4" t="s">
        <v>92</v>
      </c>
      <c r="E8" s="7"/>
      <c r="G8" s="4" t="s">
        <v>93</v>
      </c>
      <c r="H8" s="7"/>
      <c r="J8" s="4" t="s">
        <v>94</v>
      </c>
      <c r="K8" s="7"/>
    </row>
    <row r="9" spans="1:11" ht="14.25">
      <c r="B9" s="7" t="str">
        <f>IF(B6="Pendiente","",IF(B6="Sin deudas",0,SUM(C13:C32)))</f>
        <v/>
      </c>
      <c r="E9" s="7" t="str">
        <f>IF(B6="Pendiente","",IF(B6="Sin deudas",0,SUM(D13:D32)))</f>
        <v/>
      </c>
      <c r="H9" s="7" t="str">
        <f>IF(B6="Pendiente","",IF(B6="Sin deudas",0,SUM(H13:H32)))</f>
        <v/>
      </c>
      <c r="K9" s="7" t="str">
        <f>IF(OR(E9="",H9=""),"",E9+H9)</f>
        <v/>
      </c>
    </row>
    <row r="12" spans="1:11" ht="24">
      <c r="A12" s="9" t="s">
        <v>95</v>
      </c>
      <c r="B12" s="9" t="s">
        <v>96</v>
      </c>
      <c r="C12" s="9" t="s">
        <v>97</v>
      </c>
      <c r="D12" s="9" t="s">
        <v>98</v>
      </c>
      <c r="E12" s="9" t="s">
        <v>99</v>
      </c>
      <c r="F12" s="9" t="s">
        <v>100</v>
      </c>
      <c r="G12" s="9" t="s">
        <v>101</v>
      </c>
      <c r="H12" s="9" t="s">
        <v>102</v>
      </c>
      <c r="I12" s="9" t="s">
        <v>72</v>
      </c>
      <c r="J12" s="9" t="s">
        <v>103</v>
      </c>
    </row>
    <row r="13" spans="1:11" ht="14.25">
      <c r="A13" s="11"/>
      <c r="B13" s="11"/>
      <c r="C13" s="12"/>
      <c r="D13" s="12"/>
      <c r="E13" s="20"/>
      <c r="F13" s="12"/>
      <c r="G13" s="11"/>
      <c r="H13" s="12"/>
      <c r="I13" s="11"/>
      <c r="J13" s="11"/>
    </row>
    <row r="14" spans="1:11" ht="14.25">
      <c r="A14" s="11"/>
      <c r="B14" s="11"/>
      <c r="C14" s="12"/>
      <c r="D14" s="12"/>
      <c r="E14" s="20"/>
      <c r="F14" s="12"/>
      <c r="G14" s="11"/>
      <c r="H14" s="12"/>
      <c r="I14" s="11"/>
      <c r="J14" s="11"/>
    </row>
    <row r="15" spans="1:11" ht="14.25">
      <c r="A15" s="11"/>
      <c r="B15" s="11"/>
      <c r="C15" s="12"/>
      <c r="D15" s="12"/>
      <c r="E15" s="20"/>
      <c r="F15" s="12"/>
      <c r="G15" s="11"/>
      <c r="H15" s="12"/>
      <c r="I15" s="11"/>
      <c r="J15" s="11"/>
    </row>
    <row r="16" spans="1:11" ht="14.25">
      <c r="A16" s="11"/>
      <c r="B16" s="11"/>
      <c r="C16" s="12"/>
      <c r="D16" s="12"/>
      <c r="E16" s="20"/>
      <c r="F16" s="12"/>
      <c r="G16" s="11"/>
      <c r="H16" s="12"/>
      <c r="I16" s="11"/>
      <c r="J16" s="11"/>
    </row>
    <row r="17" spans="1:10" ht="14.25">
      <c r="A17" s="11"/>
      <c r="B17" s="11"/>
      <c r="C17" s="12"/>
      <c r="D17" s="12"/>
      <c r="E17" s="20"/>
      <c r="F17" s="12"/>
      <c r="G17" s="11"/>
      <c r="H17" s="12"/>
      <c r="I17" s="11"/>
      <c r="J17" s="11"/>
    </row>
    <row r="18" spans="1:10" ht="14.25">
      <c r="A18" s="11"/>
      <c r="B18" s="11"/>
      <c r="C18" s="12"/>
      <c r="D18" s="12"/>
      <c r="E18" s="20"/>
      <c r="F18" s="12"/>
      <c r="G18" s="11"/>
      <c r="H18" s="12"/>
      <c r="I18" s="11"/>
      <c r="J18" s="11"/>
    </row>
    <row r="19" spans="1:10" ht="14.25">
      <c r="A19" s="11"/>
      <c r="B19" s="11"/>
      <c r="C19" s="12"/>
      <c r="D19" s="12"/>
      <c r="E19" s="20"/>
      <c r="F19" s="12"/>
      <c r="G19" s="11"/>
      <c r="H19" s="12"/>
      <c r="I19" s="11"/>
      <c r="J19" s="11"/>
    </row>
    <row r="20" spans="1:10" ht="14.25">
      <c r="A20" s="11"/>
      <c r="B20" s="11"/>
      <c r="C20" s="12"/>
      <c r="D20" s="12"/>
      <c r="E20" s="20"/>
      <c r="F20" s="12"/>
      <c r="G20" s="11"/>
      <c r="H20" s="12"/>
      <c r="I20" s="11"/>
      <c r="J20" s="11"/>
    </row>
    <row r="21" spans="1:10" ht="15.75" customHeight="1">
      <c r="A21" s="11"/>
      <c r="B21" s="11"/>
      <c r="C21" s="12"/>
      <c r="D21" s="12"/>
      <c r="E21" s="20"/>
      <c r="F21" s="12"/>
      <c r="G21" s="11"/>
      <c r="H21" s="12"/>
      <c r="I21" s="11"/>
      <c r="J21" s="11"/>
    </row>
    <row r="22" spans="1:10" ht="15.75" customHeight="1">
      <c r="A22" s="11"/>
      <c r="B22" s="11"/>
      <c r="C22" s="12"/>
      <c r="D22" s="12"/>
      <c r="E22" s="20"/>
      <c r="F22" s="12"/>
      <c r="G22" s="11"/>
      <c r="H22" s="12"/>
      <c r="I22" s="11"/>
      <c r="J22" s="11"/>
    </row>
    <row r="23" spans="1:10" ht="15.75" customHeight="1">
      <c r="A23" s="11"/>
      <c r="B23" s="11"/>
      <c r="C23" s="12"/>
      <c r="D23" s="12"/>
      <c r="E23" s="20"/>
      <c r="F23" s="12"/>
      <c r="G23" s="11"/>
      <c r="H23" s="12"/>
      <c r="I23" s="11"/>
      <c r="J23" s="11"/>
    </row>
    <row r="24" spans="1:10" ht="15.75" customHeight="1">
      <c r="A24" s="11"/>
      <c r="B24" s="11"/>
      <c r="C24" s="12"/>
      <c r="D24" s="12"/>
      <c r="E24" s="20"/>
      <c r="F24" s="12"/>
      <c r="G24" s="11"/>
      <c r="H24" s="12"/>
      <c r="I24" s="11"/>
      <c r="J24" s="11"/>
    </row>
    <row r="25" spans="1:10" ht="15.75" customHeight="1">
      <c r="A25" s="11"/>
      <c r="B25" s="11"/>
      <c r="C25" s="12"/>
      <c r="D25" s="12"/>
      <c r="E25" s="20"/>
      <c r="F25" s="12"/>
      <c r="G25" s="11"/>
      <c r="H25" s="12"/>
      <c r="I25" s="11"/>
      <c r="J25" s="11"/>
    </row>
    <row r="26" spans="1:10" ht="15.75" customHeight="1">
      <c r="A26" s="11"/>
      <c r="B26" s="11"/>
      <c r="C26" s="12"/>
      <c r="D26" s="12"/>
      <c r="E26" s="20"/>
      <c r="F26" s="12"/>
      <c r="G26" s="11"/>
      <c r="H26" s="12"/>
      <c r="I26" s="11"/>
      <c r="J26" s="11"/>
    </row>
    <row r="27" spans="1:10" ht="15.75" customHeight="1">
      <c r="A27" s="11"/>
      <c r="B27" s="11"/>
      <c r="C27" s="12"/>
      <c r="D27" s="12"/>
      <c r="E27" s="20"/>
      <c r="F27" s="12"/>
      <c r="G27" s="11"/>
      <c r="H27" s="12"/>
      <c r="I27" s="11"/>
      <c r="J27" s="11"/>
    </row>
    <row r="28" spans="1:10" ht="15.75" customHeight="1">
      <c r="A28" s="11"/>
      <c r="B28" s="11"/>
      <c r="C28" s="12"/>
      <c r="D28" s="12"/>
      <c r="E28" s="20"/>
      <c r="F28" s="12"/>
      <c r="G28" s="11"/>
      <c r="H28" s="12"/>
      <c r="I28" s="11"/>
      <c r="J28" s="11"/>
    </row>
    <row r="29" spans="1:10" ht="15.75" customHeight="1">
      <c r="A29" s="11"/>
      <c r="B29" s="11"/>
      <c r="C29" s="12"/>
      <c r="D29" s="12"/>
      <c r="E29" s="20"/>
      <c r="F29" s="12"/>
      <c r="G29" s="11"/>
      <c r="H29" s="12"/>
      <c r="I29" s="11"/>
      <c r="J29" s="11"/>
    </row>
    <row r="30" spans="1:10" ht="15.75" customHeight="1">
      <c r="A30" s="11"/>
      <c r="B30" s="11"/>
      <c r="C30" s="12"/>
      <c r="D30" s="12"/>
      <c r="E30" s="20"/>
      <c r="F30" s="12"/>
      <c r="G30" s="11"/>
      <c r="H30" s="12"/>
      <c r="I30" s="11"/>
      <c r="J30" s="11"/>
    </row>
    <row r="31" spans="1:10" ht="15.75" customHeight="1">
      <c r="A31" s="11"/>
      <c r="B31" s="11"/>
      <c r="C31" s="12"/>
      <c r="D31" s="12"/>
      <c r="E31" s="20"/>
      <c r="F31" s="12"/>
      <c r="G31" s="11"/>
      <c r="H31" s="12"/>
      <c r="I31" s="11"/>
      <c r="J31" s="11"/>
    </row>
    <row r="32" spans="1:10" ht="15.75" customHeight="1">
      <c r="A32" s="11"/>
      <c r="B32" s="11"/>
      <c r="C32" s="12"/>
      <c r="D32" s="12"/>
      <c r="E32" s="20"/>
      <c r="F32" s="12"/>
      <c r="G32" s="11"/>
      <c r="H32" s="12"/>
      <c r="I32" s="11"/>
      <c r="J32" s="11"/>
    </row>
    <row r="33" spans="1:11" ht="15.75" customHeight="1"/>
    <row r="34" spans="1:11" ht="15.75" customHeight="1">
      <c r="A34" s="65" t="str">
        <f>IF(B6="Pendiente","PENDIENTE · Confirma si existen deudas.",IF(B6="Sin deudas","Sin deudas confirmado",IF(COUNTIF(J13:J32,"Pendiente")&gt;0,"PENDIENTE · Hay obligaciones con datos incompletos.",IF(COUNT(C13:C32)=0,"PENDIENTE · Añade al menos una obligación o confirma Sin deudas.","Registro de deuda completo"))))</f>
        <v>PENDIENTE · Confirma si existen deudas.</v>
      </c>
      <c r="B34" s="66"/>
      <c r="C34" s="66"/>
      <c r="D34" s="66"/>
      <c r="E34" s="66"/>
      <c r="F34" s="66"/>
      <c r="G34" s="66"/>
      <c r="H34" s="66"/>
      <c r="I34" s="66"/>
      <c r="J34" s="66"/>
      <c r="K34" s="42"/>
    </row>
    <row r="35" spans="1:11" ht="15.75" customHeight="1">
      <c r="A35" s="43"/>
      <c r="B35" s="67"/>
      <c r="C35" s="67"/>
      <c r="D35" s="67"/>
      <c r="E35" s="67"/>
      <c r="F35" s="67"/>
      <c r="G35" s="67"/>
      <c r="H35" s="67"/>
      <c r="I35" s="67"/>
      <c r="J35" s="67"/>
      <c r="K35" s="44"/>
    </row>
    <row r="36" spans="1:11" ht="15.75" customHeight="1"/>
    <row r="37" spans="1:11" ht="15.75" customHeight="1"/>
    <row r="38" spans="1:11" ht="15.75" customHeight="1"/>
    <row r="39" spans="1:11" ht="15.75" customHeight="1"/>
    <row r="40" spans="1:11" ht="15.75" customHeight="1"/>
    <row r="41" spans="1:11" ht="15.75" customHeight="1"/>
    <row r="42" spans="1:11" ht="15.75" customHeight="1"/>
    <row r="43" spans="1:11" ht="15.75" customHeight="1"/>
    <row r="44" spans="1:11" ht="15.75" customHeight="1"/>
    <row r="45" spans="1:11" ht="15.75" customHeight="1"/>
    <row r="46" spans="1:11" ht="15.75" customHeight="1"/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3A106F27-B31B-4BE6-B602-DC4664215C63}" filter="1" showAutoFilter="1">
      <pageMargins left="0.7" right="0.7" top="0.75" bottom="0.75" header="0.3" footer="0.3"/>
      <autoFilter ref="A12:J32" xr:uid="{F9D40CF0-F27B-4BDD-AC86-869706A76C6E}"/>
    </customSheetView>
  </customSheetViews>
  <mergeCells count="3">
    <mergeCell ref="A2:H2"/>
    <mergeCell ref="A3:H3"/>
    <mergeCell ref="A34:K35"/>
  </mergeCells>
  <dataValidations count="3">
    <dataValidation type="list" allowBlank="1" sqref="I13:I32" xr:uid="{00000000-0002-0000-0500-000000000000}">
      <formula1>"Alta,Media,Baja,Sin definir"</formula1>
    </dataValidation>
    <dataValidation type="list" allowBlank="1" sqref="B6" xr:uid="{00000000-0002-0000-0500-000001000000}">
      <formula1>"Con deudas,Sin deudas,Pendiente"</formula1>
    </dataValidation>
    <dataValidation type="list" allowBlank="1" sqref="J13:J32" xr:uid="{00000000-0002-0000-0500-000002000000}">
      <formula1>"Completo,Pendiente"</formula1>
    </dataValidation>
  </dataValidations>
  <pageMargins left="0.35" right="0.35" top="0.55000000000000004" bottom="0.55000000000000004" header="0" footer="0"/>
  <pageSetup paperSize="9" fitToHeight="0" orientation="landscape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246B65"/>
    <pageSetUpPr fitToPage="1"/>
  </sheetPr>
  <dimension ref="A1:K1000"/>
  <sheetViews>
    <sheetView showGridLine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12.625" defaultRowHeight="15" customHeight="1"/>
  <cols>
    <col min="1" max="1" width="20" customWidth="1"/>
    <col min="2" max="3" width="14" customWidth="1"/>
    <col min="4" max="4" width="15" customWidth="1"/>
    <col min="5" max="5" width="14" customWidth="1"/>
    <col min="6" max="6" width="12" customWidth="1"/>
    <col min="7" max="7" width="15" customWidth="1"/>
    <col min="8" max="8" width="13" customWidth="1"/>
    <col min="9" max="10" width="14" customWidth="1"/>
    <col min="11" max="11" width="19" customWidth="1"/>
    <col min="12" max="26" width="8.625" customWidth="1"/>
  </cols>
  <sheetData>
    <row r="1" spans="1:11" ht="14.25">
      <c r="A1" s="1" t="str">
        <f>HYPERLINK("#'INICIO'!A1","INICIO")</f>
        <v>INICIO</v>
      </c>
    </row>
    <row r="2" spans="1:11" ht="33.75" customHeight="1">
      <c r="A2" s="58" t="s">
        <v>117</v>
      </c>
      <c r="B2" s="54"/>
      <c r="C2" s="54"/>
      <c r="D2" s="54"/>
      <c r="E2" s="54"/>
      <c r="F2" s="54"/>
      <c r="G2" s="54"/>
      <c r="H2" s="55"/>
    </row>
    <row r="3" spans="1:11" ht="27.75" customHeight="1">
      <c r="A3" s="59" t="s">
        <v>118</v>
      </c>
      <c r="B3" s="31"/>
      <c r="C3" s="31"/>
      <c r="D3" s="31"/>
      <c r="E3" s="31"/>
      <c r="F3" s="31"/>
      <c r="G3" s="31"/>
      <c r="H3" s="31"/>
    </row>
    <row r="5" spans="1:11" ht="14.25">
      <c r="A5" s="4" t="s">
        <v>119</v>
      </c>
      <c r="B5" s="19">
        <f ca="1">TODAY()</f>
        <v>46331</v>
      </c>
    </row>
    <row r="8" spans="1:11" ht="24">
      <c r="A8" s="9" t="s">
        <v>120</v>
      </c>
      <c r="B8" s="9" t="s">
        <v>67</v>
      </c>
      <c r="C8" s="9" t="s">
        <v>68</v>
      </c>
      <c r="D8" s="9" t="s">
        <v>105</v>
      </c>
      <c r="E8" s="9" t="s">
        <v>121</v>
      </c>
      <c r="F8" s="9" t="s">
        <v>72</v>
      </c>
      <c r="G8" s="9" t="s">
        <v>69</v>
      </c>
      <c r="H8" s="9" t="s">
        <v>112</v>
      </c>
      <c r="I8" s="9" t="s">
        <v>122</v>
      </c>
      <c r="J8" s="9" t="s">
        <v>123</v>
      </c>
      <c r="K8" s="9" t="s">
        <v>57</v>
      </c>
    </row>
    <row r="9" spans="1:11" ht="14.25">
      <c r="A9" s="11"/>
      <c r="B9" s="12"/>
      <c r="C9" s="12"/>
      <c r="D9" s="12"/>
      <c r="E9" s="14"/>
      <c r="F9" s="11"/>
      <c r="G9" s="13" t="str">
        <f t="shared" ref="G9:G27" si="0">IF(OR(B9="",C9=""),"",MAX(0,B9-C9))</f>
        <v/>
      </c>
      <c r="H9" s="15" t="str">
        <f t="shared" ref="H9:H27" si="1">IF(G9="","",IF(G9=0,0,IF(OR(D9="",D9&lt;=0),"n.a.",ROUNDUP(G9/D9,0))))</f>
        <v/>
      </c>
      <c r="I9" s="24" t="str">
        <f t="shared" ref="I9:I27" si="2">IF(ISNUMBER(H9),EDATE($B$5,H9),"")</f>
        <v/>
      </c>
      <c r="J9" s="15" t="str">
        <f t="shared" ref="J9:J27" si="3">IF(OR(I9="",E9=""),"",I9-E9)</f>
        <v/>
      </c>
      <c r="K9" s="15" t="str">
        <f t="shared" ref="K9:K27" si="4">IF(COUNTA(A9:F9)=0,"",IF(OR(B9="",C9=""),"Dato pendiente",IF(OR(B9&lt;0,C9&lt;0,D9&lt;0),"Revisa el signo",IF(G9=0,"Financiado",IF(OR(D9="",D9=0),"Sin aportación activa",IF(E9="","Fecha pendiente",IF(I9&lt;=E9,"En plazo","Después de fecha")))))))</f>
        <v/>
      </c>
    </row>
    <row r="10" spans="1:11" ht="14.25">
      <c r="A10" s="11"/>
      <c r="B10" s="12"/>
      <c r="C10" s="12"/>
      <c r="D10" s="12"/>
      <c r="E10" s="14"/>
      <c r="F10" s="11"/>
      <c r="G10" s="13" t="str">
        <f t="shared" si="0"/>
        <v/>
      </c>
      <c r="H10" s="15" t="str">
        <f t="shared" si="1"/>
        <v/>
      </c>
      <c r="I10" s="24" t="str">
        <f t="shared" si="2"/>
        <v/>
      </c>
      <c r="J10" s="15" t="str">
        <f t="shared" si="3"/>
        <v/>
      </c>
      <c r="K10" s="15" t="str">
        <f t="shared" si="4"/>
        <v/>
      </c>
    </row>
    <row r="11" spans="1:11" ht="14.25">
      <c r="A11" s="11"/>
      <c r="B11" s="12"/>
      <c r="C11" s="12"/>
      <c r="D11" s="12"/>
      <c r="E11" s="14"/>
      <c r="F11" s="11"/>
      <c r="G11" s="13" t="str">
        <f t="shared" si="0"/>
        <v/>
      </c>
      <c r="H11" s="15" t="str">
        <f t="shared" si="1"/>
        <v/>
      </c>
      <c r="I11" s="24" t="str">
        <f t="shared" si="2"/>
        <v/>
      </c>
      <c r="J11" s="15" t="str">
        <f t="shared" si="3"/>
        <v/>
      </c>
      <c r="K11" s="15" t="str">
        <f t="shared" si="4"/>
        <v/>
      </c>
    </row>
    <row r="12" spans="1:11" ht="14.25">
      <c r="A12" s="11"/>
      <c r="B12" s="12"/>
      <c r="C12" s="12"/>
      <c r="D12" s="12"/>
      <c r="E12" s="14"/>
      <c r="F12" s="11"/>
      <c r="G12" s="13" t="str">
        <f t="shared" si="0"/>
        <v/>
      </c>
      <c r="H12" s="15" t="str">
        <f t="shared" si="1"/>
        <v/>
      </c>
      <c r="I12" s="24" t="str">
        <f t="shared" si="2"/>
        <v/>
      </c>
      <c r="J12" s="15" t="str">
        <f t="shared" si="3"/>
        <v/>
      </c>
      <c r="K12" s="15" t="str">
        <f t="shared" si="4"/>
        <v/>
      </c>
    </row>
    <row r="13" spans="1:11" ht="14.25">
      <c r="A13" s="11"/>
      <c r="B13" s="12"/>
      <c r="C13" s="12"/>
      <c r="D13" s="12"/>
      <c r="E13" s="14"/>
      <c r="F13" s="11"/>
      <c r="G13" s="13" t="str">
        <f t="shared" si="0"/>
        <v/>
      </c>
      <c r="H13" s="15" t="str">
        <f t="shared" si="1"/>
        <v/>
      </c>
      <c r="I13" s="24" t="str">
        <f t="shared" si="2"/>
        <v/>
      </c>
      <c r="J13" s="15" t="str">
        <f t="shared" si="3"/>
        <v/>
      </c>
      <c r="K13" s="15" t="str">
        <f t="shared" si="4"/>
        <v/>
      </c>
    </row>
    <row r="14" spans="1:11" ht="14.25">
      <c r="A14" s="11"/>
      <c r="B14" s="12"/>
      <c r="C14" s="12"/>
      <c r="D14" s="12"/>
      <c r="E14" s="14"/>
      <c r="F14" s="11"/>
      <c r="G14" s="13" t="str">
        <f t="shared" si="0"/>
        <v/>
      </c>
      <c r="H14" s="15" t="str">
        <f t="shared" si="1"/>
        <v/>
      </c>
      <c r="I14" s="24" t="str">
        <f t="shared" si="2"/>
        <v/>
      </c>
      <c r="J14" s="15" t="str">
        <f t="shared" si="3"/>
        <v/>
      </c>
      <c r="K14" s="15" t="str">
        <f t="shared" si="4"/>
        <v/>
      </c>
    </row>
    <row r="15" spans="1:11" ht="14.25">
      <c r="A15" s="11"/>
      <c r="B15" s="12"/>
      <c r="C15" s="12"/>
      <c r="D15" s="12"/>
      <c r="E15" s="14"/>
      <c r="F15" s="11"/>
      <c r="G15" s="13" t="str">
        <f t="shared" si="0"/>
        <v/>
      </c>
      <c r="H15" s="15" t="str">
        <f t="shared" si="1"/>
        <v/>
      </c>
      <c r="I15" s="24" t="str">
        <f t="shared" si="2"/>
        <v/>
      </c>
      <c r="J15" s="15" t="str">
        <f t="shared" si="3"/>
        <v/>
      </c>
      <c r="K15" s="15" t="str">
        <f t="shared" si="4"/>
        <v/>
      </c>
    </row>
    <row r="16" spans="1:11" ht="14.25">
      <c r="A16" s="11"/>
      <c r="B16" s="12"/>
      <c r="C16" s="12"/>
      <c r="D16" s="12"/>
      <c r="E16" s="14"/>
      <c r="F16" s="11"/>
      <c r="G16" s="13" t="str">
        <f t="shared" si="0"/>
        <v/>
      </c>
      <c r="H16" s="15" t="str">
        <f t="shared" si="1"/>
        <v/>
      </c>
      <c r="I16" s="24" t="str">
        <f t="shared" si="2"/>
        <v/>
      </c>
      <c r="J16" s="15" t="str">
        <f t="shared" si="3"/>
        <v/>
      </c>
      <c r="K16" s="15" t="str">
        <f t="shared" si="4"/>
        <v/>
      </c>
    </row>
    <row r="17" spans="1:11" ht="14.25">
      <c r="A17" s="11"/>
      <c r="B17" s="12"/>
      <c r="C17" s="12"/>
      <c r="D17" s="12"/>
      <c r="E17" s="14"/>
      <c r="F17" s="11"/>
      <c r="G17" s="13" t="str">
        <f t="shared" si="0"/>
        <v/>
      </c>
      <c r="H17" s="15" t="str">
        <f t="shared" si="1"/>
        <v/>
      </c>
      <c r="I17" s="24" t="str">
        <f t="shared" si="2"/>
        <v/>
      </c>
      <c r="J17" s="15" t="str">
        <f t="shared" si="3"/>
        <v/>
      </c>
      <c r="K17" s="15" t="str">
        <f t="shared" si="4"/>
        <v/>
      </c>
    </row>
    <row r="18" spans="1:11" ht="14.25">
      <c r="A18" s="11"/>
      <c r="B18" s="12"/>
      <c r="C18" s="12"/>
      <c r="D18" s="12"/>
      <c r="E18" s="14"/>
      <c r="F18" s="11"/>
      <c r="G18" s="13" t="str">
        <f t="shared" si="0"/>
        <v/>
      </c>
      <c r="H18" s="15" t="str">
        <f t="shared" si="1"/>
        <v/>
      </c>
      <c r="I18" s="24" t="str">
        <f t="shared" si="2"/>
        <v/>
      </c>
      <c r="J18" s="15" t="str">
        <f t="shared" si="3"/>
        <v/>
      </c>
      <c r="K18" s="15" t="str">
        <f t="shared" si="4"/>
        <v/>
      </c>
    </row>
    <row r="19" spans="1:11" ht="14.25">
      <c r="A19" s="11"/>
      <c r="B19" s="12"/>
      <c r="C19" s="12"/>
      <c r="D19" s="12"/>
      <c r="E19" s="14"/>
      <c r="F19" s="11"/>
      <c r="G19" s="13" t="str">
        <f t="shared" si="0"/>
        <v/>
      </c>
      <c r="H19" s="15" t="str">
        <f t="shared" si="1"/>
        <v/>
      </c>
      <c r="I19" s="24" t="str">
        <f t="shared" si="2"/>
        <v/>
      </c>
      <c r="J19" s="15" t="str">
        <f t="shared" si="3"/>
        <v/>
      </c>
      <c r="K19" s="15" t="str">
        <f t="shared" si="4"/>
        <v/>
      </c>
    </row>
    <row r="20" spans="1:11" ht="14.25">
      <c r="A20" s="11"/>
      <c r="B20" s="12"/>
      <c r="C20" s="12"/>
      <c r="D20" s="12"/>
      <c r="E20" s="14"/>
      <c r="F20" s="11"/>
      <c r="G20" s="13" t="str">
        <f t="shared" si="0"/>
        <v/>
      </c>
      <c r="H20" s="15" t="str">
        <f t="shared" si="1"/>
        <v/>
      </c>
      <c r="I20" s="24" t="str">
        <f t="shared" si="2"/>
        <v/>
      </c>
      <c r="J20" s="15" t="str">
        <f t="shared" si="3"/>
        <v/>
      </c>
      <c r="K20" s="15" t="str">
        <f t="shared" si="4"/>
        <v/>
      </c>
    </row>
    <row r="21" spans="1:11" ht="15.75" customHeight="1">
      <c r="A21" s="11"/>
      <c r="B21" s="12"/>
      <c r="C21" s="12"/>
      <c r="D21" s="12"/>
      <c r="E21" s="14"/>
      <c r="F21" s="11"/>
      <c r="G21" s="13" t="str">
        <f t="shared" si="0"/>
        <v/>
      </c>
      <c r="H21" s="15" t="str">
        <f t="shared" si="1"/>
        <v/>
      </c>
      <c r="I21" s="24" t="str">
        <f t="shared" si="2"/>
        <v/>
      </c>
      <c r="J21" s="15" t="str">
        <f t="shared" si="3"/>
        <v/>
      </c>
      <c r="K21" s="15" t="str">
        <f t="shared" si="4"/>
        <v/>
      </c>
    </row>
    <row r="22" spans="1:11" ht="15.75" customHeight="1">
      <c r="A22" s="11"/>
      <c r="B22" s="12"/>
      <c r="C22" s="12"/>
      <c r="D22" s="12"/>
      <c r="E22" s="14"/>
      <c r="F22" s="11"/>
      <c r="G22" s="13" t="str">
        <f t="shared" si="0"/>
        <v/>
      </c>
      <c r="H22" s="15" t="str">
        <f t="shared" si="1"/>
        <v/>
      </c>
      <c r="I22" s="24" t="str">
        <f t="shared" si="2"/>
        <v/>
      </c>
      <c r="J22" s="15" t="str">
        <f t="shared" si="3"/>
        <v/>
      </c>
      <c r="K22" s="15" t="str">
        <f t="shared" si="4"/>
        <v/>
      </c>
    </row>
    <row r="23" spans="1:11" ht="15.75" customHeight="1">
      <c r="A23" s="11"/>
      <c r="B23" s="12"/>
      <c r="C23" s="12"/>
      <c r="D23" s="12"/>
      <c r="E23" s="14"/>
      <c r="F23" s="11"/>
      <c r="G23" s="13" t="str">
        <f t="shared" si="0"/>
        <v/>
      </c>
      <c r="H23" s="15" t="str">
        <f t="shared" si="1"/>
        <v/>
      </c>
      <c r="I23" s="24" t="str">
        <f t="shared" si="2"/>
        <v/>
      </c>
      <c r="J23" s="15" t="str">
        <f t="shared" si="3"/>
        <v/>
      </c>
      <c r="K23" s="15" t="str">
        <f t="shared" si="4"/>
        <v/>
      </c>
    </row>
    <row r="24" spans="1:11" ht="15.75" customHeight="1">
      <c r="A24" s="11"/>
      <c r="B24" s="12"/>
      <c r="C24" s="12"/>
      <c r="D24" s="12"/>
      <c r="E24" s="14"/>
      <c r="F24" s="11"/>
      <c r="G24" s="13" t="str">
        <f t="shared" si="0"/>
        <v/>
      </c>
      <c r="H24" s="15" t="str">
        <f t="shared" si="1"/>
        <v/>
      </c>
      <c r="I24" s="24" t="str">
        <f t="shared" si="2"/>
        <v/>
      </c>
      <c r="J24" s="15" t="str">
        <f t="shared" si="3"/>
        <v/>
      </c>
      <c r="K24" s="15" t="str">
        <f t="shared" si="4"/>
        <v/>
      </c>
    </row>
    <row r="25" spans="1:11" ht="15.75" customHeight="1">
      <c r="A25" s="11"/>
      <c r="B25" s="12"/>
      <c r="C25" s="12"/>
      <c r="D25" s="12"/>
      <c r="E25" s="14"/>
      <c r="F25" s="11"/>
      <c r="G25" s="13" t="str">
        <f t="shared" si="0"/>
        <v/>
      </c>
      <c r="H25" s="15" t="str">
        <f t="shared" si="1"/>
        <v/>
      </c>
      <c r="I25" s="24" t="str">
        <f t="shared" si="2"/>
        <v/>
      </c>
      <c r="J25" s="15" t="str">
        <f t="shared" si="3"/>
        <v/>
      </c>
      <c r="K25" s="15" t="str">
        <f t="shared" si="4"/>
        <v/>
      </c>
    </row>
    <row r="26" spans="1:11" ht="15.75" customHeight="1">
      <c r="A26" s="11"/>
      <c r="B26" s="12"/>
      <c r="C26" s="12"/>
      <c r="D26" s="12"/>
      <c r="E26" s="14"/>
      <c r="F26" s="11"/>
      <c r="G26" s="13" t="str">
        <f t="shared" si="0"/>
        <v/>
      </c>
      <c r="H26" s="15" t="str">
        <f t="shared" si="1"/>
        <v/>
      </c>
      <c r="I26" s="24" t="str">
        <f t="shared" si="2"/>
        <v/>
      </c>
      <c r="J26" s="15" t="str">
        <f t="shared" si="3"/>
        <v/>
      </c>
      <c r="K26" s="15" t="str">
        <f t="shared" si="4"/>
        <v/>
      </c>
    </row>
    <row r="27" spans="1:11" ht="15.75" customHeight="1">
      <c r="A27" s="11"/>
      <c r="B27" s="12"/>
      <c r="C27" s="12"/>
      <c r="D27" s="12"/>
      <c r="E27" s="14"/>
      <c r="F27" s="11"/>
      <c r="G27" s="13" t="str">
        <f t="shared" si="0"/>
        <v/>
      </c>
      <c r="H27" s="15" t="str">
        <f t="shared" si="1"/>
        <v/>
      </c>
      <c r="I27" s="24" t="str">
        <f t="shared" si="2"/>
        <v/>
      </c>
      <c r="J27" s="15" t="str">
        <f t="shared" si="3"/>
        <v/>
      </c>
      <c r="K27" s="15" t="str">
        <f t="shared" si="4"/>
        <v/>
      </c>
    </row>
    <row r="28" spans="1:11" ht="15.75" customHeight="1"/>
    <row r="29" spans="1:11" ht="15.75" customHeight="1"/>
    <row r="30" spans="1:11" ht="24" customHeight="1">
      <c r="A30" s="36" t="s">
        <v>134</v>
      </c>
      <c r="B30" s="37"/>
      <c r="C30" s="37"/>
      <c r="D30" s="37"/>
      <c r="E30" s="37"/>
      <c r="F30" s="38"/>
    </row>
    <row r="31" spans="1:11" ht="15.75" customHeight="1">
      <c r="A31" s="4" t="s">
        <v>100</v>
      </c>
      <c r="B31" s="7" t="str">
        <f>IF(COUNT(B9:B27)=0,"",SUM(B9:B27))</f>
        <v/>
      </c>
      <c r="C31" s="4" t="s">
        <v>68</v>
      </c>
      <c r="D31" s="7" t="str">
        <f>IF(COUNT(B9:B27)=0,"",SUM(C9:C27))</f>
        <v/>
      </c>
      <c r="E31" s="4" t="s">
        <v>135</v>
      </c>
      <c r="F31" s="7" t="str">
        <f>IF(COUNT(B9:B27)=0,"",SUM(G9:G27))</f>
        <v/>
      </c>
    </row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9BA2196F-0614-4FD6-9C80-8066CFE87988}" filter="1" showAutoFilter="1">
      <pageMargins left="0.7" right="0.7" top="0.75" bottom="0.75" header="0.3" footer="0.3"/>
      <autoFilter ref="A8:K27" xr:uid="{4A1B0051-286A-4ACF-AF99-E05F3743F96E}"/>
    </customSheetView>
  </customSheetViews>
  <mergeCells count="3">
    <mergeCell ref="A2:H2"/>
    <mergeCell ref="A3:H3"/>
    <mergeCell ref="A30:F30"/>
  </mergeCells>
  <conditionalFormatting sqref="K9:K27">
    <cfRule type="containsText" dxfId="1" priority="1" operator="containsText" text="pendiente">
      <formula>NOT(ISERROR(SEARCH(("pendiente"),(K9))))</formula>
    </cfRule>
  </conditionalFormatting>
  <dataValidations count="1">
    <dataValidation type="list" allowBlank="1" sqref="F9:F27" xr:uid="{00000000-0002-0000-0600-000000000000}">
      <formula1>"Alta,Media,Baja,Sin definir"</formula1>
    </dataValidation>
  </dataValidations>
  <pageMargins left="0.35" right="0.35" top="0.55000000000000004" bottom="0.55000000000000004" header="0" footer="0"/>
  <pageSetup paperSize="9" fitToHeight="0" orientation="landscape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246B65"/>
    <pageSetUpPr fitToPage="1"/>
  </sheetPr>
  <dimension ref="A1:W1000"/>
  <sheetViews>
    <sheetView showGridLines="0" workbookViewId="0">
      <pane xSplit="1" ySplit="24" topLeftCell="B25" activePane="bottomRight" state="frozen"/>
      <selection pane="topRight" activeCell="B1" sqref="B1"/>
      <selection pane="bottomLeft" activeCell="A25" sqref="A25"/>
      <selection pane="bottomRight" activeCell="B25" sqref="B25"/>
    </sheetView>
  </sheetViews>
  <sheetFormatPr baseColWidth="10" defaultColWidth="12.625" defaultRowHeight="15" customHeight="1"/>
  <cols>
    <col min="1" max="1" width="14" customWidth="1"/>
    <col min="2" max="2" width="17" customWidth="1"/>
    <col min="3" max="3" width="18" customWidth="1"/>
    <col min="4" max="4" width="13" customWidth="1"/>
    <col min="5" max="5" width="11" customWidth="1"/>
    <col min="6" max="6" width="13" customWidth="1"/>
    <col min="7" max="7" width="18" customWidth="1"/>
    <col min="8" max="8" width="13" customWidth="1"/>
    <col min="9" max="9" width="18" customWidth="1"/>
    <col min="10" max="10" width="13" customWidth="1"/>
    <col min="11" max="11" width="20" customWidth="1"/>
    <col min="12" max="12" width="14" customWidth="1"/>
    <col min="13" max="15" width="15" customWidth="1"/>
    <col min="16" max="16" width="18" customWidth="1"/>
    <col min="17" max="20" width="15" customWidth="1"/>
    <col min="21" max="21" width="16" customWidth="1"/>
    <col min="22" max="22" width="18" customWidth="1"/>
    <col min="23" max="23" width="28" customWidth="1"/>
    <col min="24" max="26" width="8.625" customWidth="1"/>
  </cols>
  <sheetData>
    <row r="1" spans="1:10" ht="14.25">
      <c r="A1" s="1" t="str">
        <f>HYPERLINK("#'INICIO'!A1","INICIO")</f>
        <v>INICIO</v>
      </c>
    </row>
    <row r="2" spans="1:10" ht="33.75" customHeight="1">
      <c r="A2" s="58" t="s">
        <v>125</v>
      </c>
      <c r="B2" s="54"/>
      <c r="C2" s="54"/>
      <c r="D2" s="54"/>
      <c r="E2" s="54"/>
      <c r="F2" s="54"/>
      <c r="G2" s="54"/>
      <c r="H2" s="55"/>
    </row>
    <row r="3" spans="1:10" ht="27.75" customHeight="1">
      <c r="A3" s="59" t="s">
        <v>126</v>
      </c>
      <c r="B3" s="31"/>
      <c r="C3" s="31"/>
      <c r="D3" s="31"/>
      <c r="E3" s="31"/>
      <c r="F3" s="31"/>
      <c r="G3" s="31"/>
      <c r="H3" s="31"/>
    </row>
    <row r="5" spans="1:10" ht="24" customHeight="1">
      <c r="A5" s="36" t="s">
        <v>127</v>
      </c>
      <c r="B5" s="37"/>
      <c r="C5" s="37"/>
      <c r="D5" s="37"/>
      <c r="E5" s="37"/>
      <c r="F5" s="38"/>
    </row>
    <row r="6" spans="1:10" ht="14.25">
      <c r="A6" s="4" t="s">
        <v>36</v>
      </c>
      <c r="B6" s="17"/>
      <c r="F6" s="27" t="s">
        <v>128</v>
      </c>
      <c r="G6" s="28"/>
      <c r="H6" s="28"/>
      <c r="I6" s="28"/>
      <c r="J6" s="29"/>
    </row>
    <row r="7" spans="1:10" ht="14.25">
      <c r="F7" s="30"/>
      <c r="G7" s="31"/>
      <c r="H7" s="31"/>
      <c r="I7" s="31"/>
      <c r="J7" s="32"/>
    </row>
    <row r="8" spans="1:10" ht="14.25">
      <c r="A8" s="25" t="s">
        <v>129</v>
      </c>
      <c r="B8" s="25" t="s">
        <v>130</v>
      </c>
      <c r="C8" s="25" t="s">
        <v>131</v>
      </c>
      <c r="D8" s="25" t="s">
        <v>132</v>
      </c>
      <c r="F8" s="30"/>
      <c r="G8" s="31"/>
      <c r="H8" s="31"/>
      <c r="I8" s="31"/>
      <c r="J8" s="32"/>
    </row>
    <row r="9" spans="1:10" ht="14.25">
      <c r="A9" s="26" t="s">
        <v>133</v>
      </c>
      <c r="B9" s="13" t="str">
        <f>IF(COUNTIFS(DISTRIBUCIÓN!$A$13:$A$48,$B$6)=0,"",SUMIFS(DISTRIBUCIÓN!$B$13:$B$48,DISTRIBUCIÓN!$A$13:$A$48,$B$6))</f>
        <v/>
      </c>
      <c r="C9" s="13" t="str">
        <f>IF(COUNTIFS($A$25:$A$60,$B$6)=0,"",SUMIFS($B$25:$B$60,$A$25:$A$60,$B$6))</f>
        <v/>
      </c>
      <c r="D9" s="13" t="str">
        <f t="shared" ref="D9:D20" si="0">IF(OR(B9="",C9=""),"",C9-B9)</f>
        <v/>
      </c>
      <c r="F9" s="30"/>
      <c r="G9" s="31"/>
      <c r="H9" s="31"/>
      <c r="I9" s="31"/>
      <c r="J9" s="32"/>
    </row>
    <row r="10" spans="1:10" ht="14.25">
      <c r="A10" s="26" t="s">
        <v>41</v>
      </c>
      <c r="B10" s="13" t="str">
        <f>IF(COUNTIFS(DISTRIBUCIÓN!$A$13:$A$48,$B$6)=0,"",SUMIFS(DISTRIBUCIÓN!$C$13:$C$48,DISTRIBUCIÓN!$A$13:$A$48,$B$6))</f>
        <v/>
      </c>
      <c r="C10" s="13" t="str">
        <f>IF(COUNTIFS($A$25:$A$60,$B$6)=0,"",SUMIFS($C$25:$C$60,$A$25:$A$60,$B$6))</f>
        <v/>
      </c>
      <c r="D10" s="13" t="str">
        <f t="shared" si="0"/>
        <v/>
      </c>
      <c r="F10" s="33"/>
      <c r="G10" s="34"/>
      <c r="H10" s="34"/>
      <c r="I10" s="34"/>
      <c r="J10" s="35"/>
    </row>
    <row r="11" spans="1:10" ht="14.25">
      <c r="A11" s="26" t="s">
        <v>42</v>
      </c>
      <c r="B11" s="13" t="str">
        <f>IF(COUNTIFS(DISTRIBUCIÓN!$A$13:$A$48,$B$6)=0,"",SUMIFS(DISTRIBUCIÓN!$D$13:$D$48,DISTRIBUCIÓN!$A$13:$A$48,$B$6))</f>
        <v/>
      </c>
      <c r="C11" s="13" t="str">
        <f>IF(COUNTIFS($A$25:$A$60,$B$6)=0,"",SUMIFS($D$25:$D$60,$A$25:$A$60,$B$6))</f>
        <v/>
      </c>
      <c r="D11" s="13" t="str">
        <f t="shared" si="0"/>
        <v/>
      </c>
    </row>
    <row r="12" spans="1:10" ht="14.25">
      <c r="A12" s="26" t="s">
        <v>44</v>
      </c>
      <c r="B12" s="13" t="str">
        <f>IF(COUNTIFS(DISTRIBUCIÓN!$A$13:$A$48,$B$6)=0,"",SUMIFS(DISTRIBUCIÓN!$E$13:$E$48,DISTRIBUCIÓN!$A$13:$A$48,$B$6))</f>
        <v/>
      </c>
      <c r="C12" s="13" t="str">
        <f>IF(COUNTIFS($A$25:$A$60,$B$6)=0,"",SUMIFS($E$25:$E$60,$A$25:$A$60,$B$6))</f>
        <v/>
      </c>
      <c r="D12" s="13" t="str">
        <f t="shared" si="0"/>
        <v/>
      </c>
    </row>
    <row r="13" spans="1:10" ht="14.25">
      <c r="A13" s="26" t="s">
        <v>45</v>
      </c>
      <c r="B13" s="13" t="str">
        <f>IF(COUNTIFS(DISTRIBUCIÓN!$A$13:$A$48,$B$6)=0,"",SUMIFS(DISTRIBUCIÓN!$F$13:$F$48,DISTRIBUCIÓN!$A$13:$A$48,$B$6))</f>
        <v/>
      </c>
      <c r="C13" s="13" t="str">
        <f>IF(COUNTIFS($A$25:$A$60,$B$6)=0,"",SUMIFS($F$25:$F$60,$A$25:$A$60,$B$6))</f>
        <v/>
      </c>
      <c r="D13" s="13" t="str">
        <f t="shared" si="0"/>
        <v/>
      </c>
    </row>
    <row r="14" spans="1:10" ht="14.25">
      <c r="A14" s="26" t="s">
        <v>46</v>
      </c>
      <c r="B14" s="13" t="str">
        <f>IF(COUNTIFS(DISTRIBUCIÓN!$A$13:$A$48,$B$6)=0,"",SUMIFS(DISTRIBUCIÓN!$G$13:$G$48,DISTRIBUCIÓN!$A$13:$A$48,$B$6))</f>
        <v/>
      </c>
      <c r="C14" s="13" t="str">
        <f>IF(COUNTIFS($A$25:$A$60,$B$6)=0,"",SUMIFS($G$25:$G$60,$A$25:$A$60,$B$6))</f>
        <v/>
      </c>
      <c r="D14" s="13" t="str">
        <f t="shared" si="0"/>
        <v/>
      </c>
    </row>
    <row r="15" spans="1:10" ht="14.25">
      <c r="A15" s="26" t="s">
        <v>136</v>
      </c>
      <c r="B15" s="13" t="str">
        <f>IF(COUNTIFS(DISTRIBUCIÓN!$A$13:$A$48,$B$6)=0,"",SUMIFS(DISTRIBUCIÓN!$I$13:$I$48,DISTRIBUCIÓN!$A$13:$A$48,$B$6))</f>
        <v/>
      </c>
      <c r="C15" s="13" t="str">
        <f>IF(COUNTIFS($A$25:$A$60,$B$6)=0,"",SUMIFS($U$25:$U$60,$A$25:$A$60,$B$6))</f>
        <v/>
      </c>
      <c r="D15" s="13" t="str">
        <f t="shared" si="0"/>
        <v/>
      </c>
    </row>
    <row r="16" spans="1:10" ht="14.25">
      <c r="A16" s="26" t="s">
        <v>50</v>
      </c>
      <c r="B16" s="13" t="str">
        <f>IF(COUNTIFS(DISTRIBUCIÓN!$A$13:$A$48,$B$6)=0,"",SUMIFS(DISTRIBUCIÓN!$J$13:$J$48,DISTRIBUCIÓN!$A$13:$A$48,$B$6))</f>
        <v/>
      </c>
      <c r="C16" s="13" t="str">
        <f>IF(COUNTIFS($A$25:$A$60,$B$6)=0,"",SUMIFS($H$25:$H$60,$A$25:$A$60,$B$6))</f>
        <v/>
      </c>
      <c r="D16" s="13" t="str">
        <f t="shared" si="0"/>
        <v/>
      </c>
    </row>
    <row r="17" spans="1:23" ht="14.25">
      <c r="A17" s="26" t="s">
        <v>51</v>
      </c>
      <c r="B17" s="13" t="str">
        <f>IF(COUNTIFS(DISTRIBUCIÓN!$A$13:$A$48,$B$6)=0,"",SUMIFS(DISTRIBUCIÓN!$K$13:$K$48,DISTRIBUCIÓN!$A$13:$A$48,$B$6))</f>
        <v/>
      </c>
      <c r="C17" s="13" t="str">
        <f>IF(COUNTIFS($A$25:$A$60,$B$6)=0,"",SUMIFS($I$25:$I$60,$A$25:$A$60,$B$6))</f>
        <v/>
      </c>
      <c r="D17" s="13" t="str">
        <f t="shared" si="0"/>
        <v/>
      </c>
    </row>
    <row r="18" spans="1:23" ht="14.25">
      <c r="A18" s="26" t="s">
        <v>52</v>
      </c>
      <c r="B18" s="13" t="str">
        <f>IF(COUNTIFS(DISTRIBUCIÓN!$A$13:$A$48,$B$6)=0,"",SUMIFS(DISTRIBUCIÓN!$L$13:$L$48,DISTRIBUCIÓN!$A$13:$A$48,$B$6))</f>
        <v/>
      </c>
      <c r="C18" s="13" t="str">
        <f>IF(COUNTIFS($A$25:$A$60,$B$6)=0,"",SUMIFS($J$25:$J$60,$A$25:$A$60,$B$6))</f>
        <v/>
      </c>
      <c r="D18" s="13" t="str">
        <f t="shared" si="0"/>
        <v/>
      </c>
    </row>
    <row r="19" spans="1:23" ht="14.25">
      <c r="A19" s="26" t="s">
        <v>53</v>
      </c>
      <c r="B19" s="13" t="str">
        <f>IF(COUNTIFS(DISTRIBUCIÓN!$A$13:$A$48,$B$6)=0,"",SUMIFS(DISTRIBUCIÓN!$M$13:$M$48,DISTRIBUCIÓN!$A$13:$A$48,$B$6))</f>
        <v/>
      </c>
      <c r="C19" s="13" t="str">
        <f>IF(COUNTIFS($A$25:$A$60,$B$6)=0,"",SUMIFS($K$25:$K$60,$A$25:$A$60,$B$6))</f>
        <v/>
      </c>
      <c r="D19" s="13" t="str">
        <f t="shared" si="0"/>
        <v/>
      </c>
    </row>
    <row r="20" spans="1:23" ht="14.25">
      <c r="A20" s="26" t="s">
        <v>54</v>
      </c>
      <c r="B20" s="13" t="str">
        <f>IF(COUNTIFS(DISTRIBUCIÓN!$A$13:$A$48,$B$6)=0,"",SUMIFS(DISTRIBUCIÓN!$N$13:$N$48,DISTRIBUCIÓN!$A$13:$A$48,$B$6))</f>
        <v/>
      </c>
      <c r="C20" s="13" t="str">
        <f>IF(COUNTIFS($A$25:$A$60,$B$6)=0,"",SUMIFS($L$25:$L$60,$A$25:$A$60,$B$6))</f>
        <v/>
      </c>
      <c r="D20" s="13" t="str">
        <f t="shared" si="0"/>
        <v/>
      </c>
    </row>
    <row r="21" spans="1:23" ht="15.75" customHeight="1"/>
    <row r="22" spans="1:23" ht="15.75" customHeight="1"/>
    <row r="23" spans="1:23" ht="15.75" customHeight="1"/>
    <row r="24" spans="1:23" ht="15.75" customHeight="1">
      <c r="A24" s="9" t="s">
        <v>36</v>
      </c>
      <c r="B24" s="9" t="s">
        <v>133</v>
      </c>
      <c r="C24" s="9" t="s">
        <v>41</v>
      </c>
      <c r="D24" s="9" t="s">
        <v>42</v>
      </c>
      <c r="E24" s="9" t="s">
        <v>44</v>
      </c>
      <c r="F24" s="9" t="s">
        <v>45</v>
      </c>
      <c r="G24" s="9" t="s">
        <v>46</v>
      </c>
      <c r="H24" s="9" t="s">
        <v>50</v>
      </c>
      <c r="I24" s="9" t="s">
        <v>51</v>
      </c>
      <c r="J24" s="9" t="s">
        <v>52</v>
      </c>
      <c r="K24" s="9" t="s">
        <v>53</v>
      </c>
      <c r="L24" s="9" t="s">
        <v>54</v>
      </c>
      <c r="M24" s="9" t="s">
        <v>137</v>
      </c>
      <c r="N24" s="9" t="s">
        <v>138</v>
      </c>
      <c r="O24" s="9" t="s">
        <v>80</v>
      </c>
      <c r="P24" s="9" t="s">
        <v>139</v>
      </c>
      <c r="Q24" s="9" t="s">
        <v>140</v>
      </c>
      <c r="R24" s="9" t="s">
        <v>76</v>
      </c>
      <c r="S24" s="9" t="s">
        <v>77</v>
      </c>
      <c r="T24" s="9" t="s">
        <v>141</v>
      </c>
      <c r="U24" s="9" t="s">
        <v>142</v>
      </c>
      <c r="V24" s="9" t="s">
        <v>143</v>
      </c>
      <c r="W24" s="9" t="s">
        <v>57</v>
      </c>
    </row>
    <row r="25" spans="1:23" ht="15.75" customHeight="1">
      <c r="A25" s="10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3" t="str">
        <f t="shared" ref="Q25:Q60" si="1">IF(COUNTA(B25:G25)=0,"",SUM(C25:G25))</f>
        <v/>
      </c>
      <c r="R25" s="13" t="str">
        <f>IF(A25="","",IF(COUNTIFS(DISTRIBUCIÓN!$A$13:$A$48,A25)=0,"",SUMIFS(DISTRIBUCIÓN!$I$13:$I$48,DISTRIBUCIÓN!$A$13:$A$48,A25)))</f>
        <v/>
      </c>
      <c r="S25" s="13" t="str">
        <f t="shared" ref="S25:S60" si="2">IF(OR(B25="",C25="",D25="",E25="",F25="",G25=""),"",B25-Q25)</f>
        <v/>
      </c>
      <c r="T25" s="13" t="str">
        <f t="shared" ref="T25:T60" si="3">IF(OR(R25="",S25=""),"",S25-R25)</f>
        <v/>
      </c>
      <c r="U25" s="13" t="str">
        <f t="shared" ref="U25:U60" si="4">IF(COUNTA(H25:L25)=0,"",SUM(H25:L25))</f>
        <v/>
      </c>
      <c r="V25" s="13" t="str">
        <f t="shared" ref="V25:V60" si="5">IF(OR(S25="",H25="",I25="",J25="",K25="",L25=""),"",S25-U25)</f>
        <v/>
      </c>
      <c r="W25" s="15" t="str">
        <f>IF(COUNTA(A25:P25)=0,"",IF(A25="","Dato pendiente: falta el mes",IF(COUNTIF($A$25:$A$60,A25)&gt;1,"Mes duplicado",IF(COUNTIFS(DISTRIBUCIÓN!$A$13:$A$48,A25)=0,"Mes sin distribución prevista",IF(OR(B25="",C25="",D25="",E25="",F25="",G25=""),"Faltan importes reales esenciales",IF(OR(M25="",N25="",O25="",P25=""),"Saldo de cierre pendiente",IF(V25&lt;&gt;0,"Diferencia de asignación real","Cierre reconciliado")))))))</f>
        <v/>
      </c>
    </row>
    <row r="26" spans="1:23" ht="15.75" customHeight="1">
      <c r="A26" s="10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3" t="str">
        <f t="shared" si="1"/>
        <v/>
      </c>
      <c r="R26" s="13" t="str">
        <f>IF(A26="","",IF(COUNTIFS(DISTRIBUCIÓN!$A$13:$A$48,A26)=0,"",SUMIFS(DISTRIBUCIÓN!$I$13:$I$48,DISTRIBUCIÓN!$A$13:$A$48,A26)))</f>
        <v/>
      </c>
      <c r="S26" s="13" t="str">
        <f t="shared" si="2"/>
        <v/>
      </c>
      <c r="T26" s="13" t="str">
        <f t="shared" si="3"/>
        <v/>
      </c>
      <c r="U26" s="13" t="str">
        <f t="shared" si="4"/>
        <v/>
      </c>
      <c r="V26" s="13" t="str">
        <f t="shared" si="5"/>
        <v/>
      </c>
      <c r="W26" s="15" t="str">
        <f>IF(COUNTA(A26:P26)=0,"",IF(A26="","Dato pendiente: falta el mes",IF(COUNTIF($A$25:$A$60,A26)&gt;1,"Mes duplicado",IF(COUNTIFS(DISTRIBUCIÓN!$A$13:$A$48,A26)=0,"Mes sin distribución prevista",IF(OR(B26="",C26="",D26="",E26="",F26="",G26=""),"Faltan importes reales esenciales",IF(OR(M26="",N26="",O26="",P26=""),"Saldo de cierre pendiente",IF(V26&lt;&gt;0,"Diferencia de asignación real","Cierre reconciliado")))))))</f>
        <v/>
      </c>
    </row>
    <row r="27" spans="1:23" ht="15.75" customHeight="1">
      <c r="A27" s="10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3" t="str">
        <f t="shared" si="1"/>
        <v/>
      </c>
      <c r="R27" s="13" t="str">
        <f>IF(A27="","",IF(COUNTIFS(DISTRIBUCIÓN!$A$13:$A$48,A27)=0,"",SUMIFS(DISTRIBUCIÓN!$I$13:$I$48,DISTRIBUCIÓN!$A$13:$A$48,A27)))</f>
        <v/>
      </c>
      <c r="S27" s="13" t="str">
        <f t="shared" si="2"/>
        <v/>
      </c>
      <c r="T27" s="13" t="str">
        <f t="shared" si="3"/>
        <v/>
      </c>
      <c r="U27" s="13" t="str">
        <f t="shared" si="4"/>
        <v/>
      </c>
      <c r="V27" s="13" t="str">
        <f t="shared" si="5"/>
        <v/>
      </c>
      <c r="W27" s="15" t="str">
        <f>IF(COUNTA(A27:P27)=0,"",IF(A27="","Dato pendiente: falta el mes",IF(COUNTIF($A$25:$A$60,A27)&gt;1,"Mes duplicado",IF(COUNTIFS(DISTRIBUCIÓN!$A$13:$A$48,A27)=0,"Mes sin distribución prevista",IF(OR(B27="",C27="",D27="",E27="",F27="",G27=""),"Faltan importes reales esenciales",IF(OR(M27="",N27="",O27="",P27=""),"Saldo de cierre pendiente",IF(V27&lt;&gt;0,"Diferencia de asignación real","Cierre reconciliado")))))))</f>
        <v/>
      </c>
    </row>
    <row r="28" spans="1:23" ht="15.75" customHeight="1">
      <c r="A28" s="10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3" t="str">
        <f t="shared" si="1"/>
        <v/>
      </c>
      <c r="R28" s="13" t="str">
        <f>IF(A28="","",IF(COUNTIFS(DISTRIBUCIÓN!$A$13:$A$48,A28)=0,"",SUMIFS(DISTRIBUCIÓN!$I$13:$I$48,DISTRIBUCIÓN!$A$13:$A$48,A28)))</f>
        <v/>
      </c>
      <c r="S28" s="13" t="str">
        <f t="shared" si="2"/>
        <v/>
      </c>
      <c r="T28" s="13" t="str">
        <f t="shared" si="3"/>
        <v/>
      </c>
      <c r="U28" s="13" t="str">
        <f t="shared" si="4"/>
        <v/>
      </c>
      <c r="V28" s="13" t="str">
        <f t="shared" si="5"/>
        <v/>
      </c>
      <c r="W28" s="15" t="str">
        <f>IF(COUNTA(A28:P28)=0,"",IF(A28="","Dato pendiente: falta el mes",IF(COUNTIF($A$25:$A$60,A28)&gt;1,"Mes duplicado",IF(COUNTIFS(DISTRIBUCIÓN!$A$13:$A$48,A28)=0,"Mes sin distribución prevista",IF(OR(B28="",C28="",D28="",E28="",F28="",G28=""),"Faltan importes reales esenciales",IF(OR(M28="",N28="",O28="",P28=""),"Saldo de cierre pendiente",IF(V28&lt;&gt;0,"Diferencia de asignación real","Cierre reconciliado")))))))</f>
        <v/>
      </c>
    </row>
    <row r="29" spans="1:23" ht="15.75" customHeight="1">
      <c r="A29" s="10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3" t="str">
        <f t="shared" si="1"/>
        <v/>
      </c>
      <c r="R29" s="13" t="str">
        <f>IF(A29="","",IF(COUNTIFS(DISTRIBUCIÓN!$A$13:$A$48,A29)=0,"",SUMIFS(DISTRIBUCIÓN!$I$13:$I$48,DISTRIBUCIÓN!$A$13:$A$48,A29)))</f>
        <v/>
      </c>
      <c r="S29" s="13" t="str">
        <f t="shared" si="2"/>
        <v/>
      </c>
      <c r="T29" s="13" t="str">
        <f t="shared" si="3"/>
        <v/>
      </c>
      <c r="U29" s="13" t="str">
        <f t="shared" si="4"/>
        <v/>
      </c>
      <c r="V29" s="13" t="str">
        <f t="shared" si="5"/>
        <v/>
      </c>
      <c r="W29" s="15" t="str">
        <f>IF(COUNTA(A29:P29)=0,"",IF(A29="","Dato pendiente: falta el mes",IF(COUNTIF($A$25:$A$60,A29)&gt;1,"Mes duplicado",IF(COUNTIFS(DISTRIBUCIÓN!$A$13:$A$48,A29)=0,"Mes sin distribución prevista",IF(OR(B29="",C29="",D29="",E29="",F29="",G29=""),"Faltan importes reales esenciales",IF(OR(M29="",N29="",O29="",P29=""),"Saldo de cierre pendiente",IF(V29&lt;&gt;0,"Diferencia de asignación real","Cierre reconciliado")))))))</f>
        <v/>
      </c>
    </row>
    <row r="30" spans="1:23" ht="15.75" customHeight="1">
      <c r="A30" s="10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3" t="str">
        <f t="shared" si="1"/>
        <v/>
      </c>
      <c r="R30" s="13" t="str">
        <f>IF(A30="","",IF(COUNTIFS(DISTRIBUCIÓN!$A$13:$A$48,A30)=0,"",SUMIFS(DISTRIBUCIÓN!$I$13:$I$48,DISTRIBUCIÓN!$A$13:$A$48,A30)))</f>
        <v/>
      </c>
      <c r="S30" s="13" t="str">
        <f t="shared" si="2"/>
        <v/>
      </c>
      <c r="T30" s="13" t="str">
        <f t="shared" si="3"/>
        <v/>
      </c>
      <c r="U30" s="13" t="str">
        <f t="shared" si="4"/>
        <v/>
      </c>
      <c r="V30" s="13" t="str">
        <f t="shared" si="5"/>
        <v/>
      </c>
      <c r="W30" s="15" t="str">
        <f>IF(COUNTA(A30:P30)=0,"",IF(A30="","Dato pendiente: falta el mes",IF(COUNTIF($A$25:$A$60,A30)&gt;1,"Mes duplicado",IF(COUNTIFS(DISTRIBUCIÓN!$A$13:$A$48,A30)=0,"Mes sin distribución prevista",IF(OR(B30="",C30="",D30="",E30="",F30="",G30=""),"Faltan importes reales esenciales",IF(OR(M30="",N30="",O30="",P30=""),"Saldo de cierre pendiente",IF(V30&lt;&gt;0,"Diferencia de asignación real","Cierre reconciliado")))))))</f>
        <v/>
      </c>
    </row>
    <row r="31" spans="1:23" ht="15.75" customHeight="1">
      <c r="A31" s="10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3" t="str">
        <f t="shared" si="1"/>
        <v/>
      </c>
      <c r="R31" s="13" t="str">
        <f>IF(A31="","",IF(COUNTIFS(DISTRIBUCIÓN!$A$13:$A$48,A31)=0,"",SUMIFS(DISTRIBUCIÓN!$I$13:$I$48,DISTRIBUCIÓN!$A$13:$A$48,A31)))</f>
        <v/>
      </c>
      <c r="S31" s="13" t="str">
        <f t="shared" si="2"/>
        <v/>
      </c>
      <c r="T31" s="13" t="str">
        <f t="shared" si="3"/>
        <v/>
      </c>
      <c r="U31" s="13" t="str">
        <f t="shared" si="4"/>
        <v/>
      </c>
      <c r="V31" s="13" t="str">
        <f t="shared" si="5"/>
        <v/>
      </c>
      <c r="W31" s="15" t="str">
        <f>IF(COUNTA(A31:P31)=0,"",IF(A31="","Dato pendiente: falta el mes",IF(COUNTIF($A$25:$A$60,A31)&gt;1,"Mes duplicado",IF(COUNTIFS(DISTRIBUCIÓN!$A$13:$A$48,A31)=0,"Mes sin distribución prevista",IF(OR(B31="",C31="",D31="",E31="",F31="",G31=""),"Faltan importes reales esenciales",IF(OR(M31="",N31="",O31="",P31=""),"Saldo de cierre pendiente",IF(V31&lt;&gt;0,"Diferencia de asignación real","Cierre reconciliado")))))))</f>
        <v/>
      </c>
    </row>
    <row r="32" spans="1:23" ht="15.75" customHeight="1">
      <c r="A32" s="10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3" t="str">
        <f t="shared" si="1"/>
        <v/>
      </c>
      <c r="R32" s="13" t="str">
        <f>IF(A32="","",IF(COUNTIFS(DISTRIBUCIÓN!$A$13:$A$48,A32)=0,"",SUMIFS(DISTRIBUCIÓN!$I$13:$I$48,DISTRIBUCIÓN!$A$13:$A$48,A32)))</f>
        <v/>
      </c>
      <c r="S32" s="13" t="str">
        <f t="shared" si="2"/>
        <v/>
      </c>
      <c r="T32" s="13" t="str">
        <f t="shared" si="3"/>
        <v/>
      </c>
      <c r="U32" s="13" t="str">
        <f t="shared" si="4"/>
        <v/>
      </c>
      <c r="V32" s="13" t="str">
        <f t="shared" si="5"/>
        <v/>
      </c>
      <c r="W32" s="15" t="str">
        <f>IF(COUNTA(A32:P32)=0,"",IF(A32="","Dato pendiente: falta el mes",IF(COUNTIF($A$25:$A$60,A32)&gt;1,"Mes duplicado",IF(COUNTIFS(DISTRIBUCIÓN!$A$13:$A$48,A32)=0,"Mes sin distribución prevista",IF(OR(B32="",C32="",D32="",E32="",F32="",G32=""),"Faltan importes reales esenciales",IF(OR(M32="",N32="",O32="",P32=""),"Saldo de cierre pendiente",IF(V32&lt;&gt;0,"Diferencia de asignación real","Cierre reconciliado")))))))</f>
        <v/>
      </c>
    </row>
    <row r="33" spans="1:23" ht="15.75" customHeight="1">
      <c r="A33" s="1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3" t="str">
        <f t="shared" si="1"/>
        <v/>
      </c>
      <c r="R33" s="13" t="str">
        <f>IF(A33="","",IF(COUNTIFS(DISTRIBUCIÓN!$A$13:$A$48,A33)=0,"",SUMIFS(DISTRIBUCIÓN!$I$13:$I$48,DISTRIBUCIÓN!$A$13:$A$48,A33)))</f>
        <v/>
      </c>
      <c r="S33" s="13" t="str">
        <f t="shared" si="2"/>
        <v/>
      </c>
      <c r="T33" s="13" t="str">
        <f t="shared" si="3"/>
        <v/>
      </c>
      <c r="U33" s="13" t="str">
        <f t="shared" si="4"/>
        <v/>
      </c>
      <c r="V33" s="13" t="str">
        <f t="shared" si="5"/>
        <v/>
      </c>
      <c r="W33" s="15" t="str">
        <f>IF(COUNTA(A33:P33)=0,"",IF(A33="","Dato pendiente: falta el mes",IF(COUNTIF($A$25:$A$60,A33)&gt;1,"Mes duplicado",IF(COUNTIFS(DISTRIBUCIÓN!$A$13:$A$48,A33)=0,"Mes sin distribución prevista",IF(OR(B33="",C33="",D33="",E33="",F33="",G33=""),"Faltan importes reales esenciales",IF(OR(M33="",N33="",O33="",P33=""),"Saldo de cierre pendiente",IF(V33&lt;&gt;0,"Diferencia de asignación real","Cierre reconciliado")))))))</f>
        <v/>
      </c>
    </row>
    <row r="34" spans="1:23" ht="15.75" customHeight="1">
      <c r="A34" s="10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3" t="str">
        <f t="shared" si="1"/>
        <v/>
      </c>
      <c r="R34" s="13" t="str">
        <f>IF(A34="","",IF(COUNTIFS(DISTRIBUCIÓN!$A$13:$A$48,A34)=0,"",SUMIFS(DISTRIBUCIÓN!$I$13:$I$48,DISTRIBUCIÓN!$A$13:$A$48,A34)))</f>
        <v/>
      </c>
      <c r="S34" s="13" t="str">
        <f t="shared" si="2"/>
        <v/>
      </c>
      <c r="T34" s="13" t="str">
        <f t="shared" si="3"/>
        <v/>
      </c>
      <c r="U34" s="13" t="str">
        <f t="shared" si="4"/>
        <v/>
      </c>
      <c r="V34" s="13" t="str">
        <f t="shared" si="5"/>
        <v/>
      </c>
      <c r="W34" s="15" t="str">
        <f>IF(COUNTA(A34:P34)=0,"",IF(A34="","Dato pendiente: falta el mes",IF(COUNTIF($A$25:$A$60,A34)&gt;1,"Mes duplicado",IF(COUNTIFS(DISTRIBUCIÓN!$A$13:$A$48,A34)=0,"Mes sin distribución prevista",IF(OR(B34="",C34="",D34="",E34="",F34="",G34=""),"Faltan importes reales esenciales",IF(OR(M34="",N34="",O34="",P34=""),"Saldo de cierre pendiente",IF(V34&lt;&gt;0,"Diferencia de asignación real","Cierre reconciliado")))))))</f>
        <v/>
      </c>
    </row>
    <row r="35" spans="1:23" ht="15.75" customHeight="1">
      <c r="A35" s="10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3" t="str">
        <f t="shared" si="1"/>
        <v/>
      </c>
      <c r="R35" s="13" t="str">
        <f>IF(A35="","",IF(COUNTIFS(DISTRIBUCIÓN!$A$13:$A$48,A35)=0,"",SUMIFS(DISTRIBUCIÓN!$I$13:$I$48,DISTRIBUCIÓN!$A$13:$A$48,A35)))</f>
        <v/>
      </c>
      <c r="S35" s="13" t="str">
        <f t="shared" si="2"/>
        <v/>
      </c>
      <c r="T35" s="13" t="str">
        <f t="shared" si="3"/>
        <v/>
      </c>
      <c r="U35" s="13" t="str">
        <f t="shared" si="4"/>
        <v/>
      </c>
      <c r="V35" s="13" t="str">
        <f t="shared" si="5"/>
        <v/>
      </c>
      <c r="W35" s="15" t="str">
        <f>IF(COUNTA(A35:P35)=0,"",IF(A35="","Dato pendiente: falta el mes",IF(COUNTIF($A$25:$A$60,A35)&gt;1,"Mes duplicado",IF(COUNTIFS(DISTRIBUCIÓN!$A$13:$A$48,A35)=0,"Mes sin distribución prevista",IF(OR(B35="",C35="",D35="",E35="",F35="",G35=""),"Faltan importes reales esenciales",IF(OR(M35="",N35="",O35="",P35=""),"Saldo de cierre pendiente",IF(V35&lt;&gt;0,"Diferencia de asignación real","Cierre reconciliado")))))))</f>
        <v/>
      </c>
    </row>
    <row r="36" spans="1:23" ht="15.75" customHeight="1">
      <c r="A36" s="10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3" t="str">
        <f t="shared" si="1"/>
        <v/>
      </c>
      <c r="R36" s="13" t="str">
        <f>IF(A36="","",IF(COUNTIFS(DISTRIBUCIÓN!$A$13:$A$48,A36)=0,"",SUMIFS(DISTRIBUCIÓN!$I$13:$I$48,DISTRIBUCIÓN!$A$13:$A$48,A36)))</f>
        <v/>
      </c>
      <c r="S36" s="13" t="str">
        <f t="shared" si="2"/>
        <v/>
      </c>
      <c r="T36" s="13" t="str">
        <f t="shared" si="3"/>
        <v/>
      </c>
      <c r="U36" s="13" t="str">
        <f t="shared" si="4"/>
        <v/>
      </c>
      <c r="V36" s="13" t="str">
        <f t="shared" si="5"/>
        <v/>
      </c>
      <c r="W36" s="15" t="str">
        <f>IF(COUNTA(A36:P36)=0,"",IF(A36="","Dato pendiente: falta el mes",IF(COUNTIF($A$25:$A$60,A36)&gt;1,"Mes duplicado",IF(COUNTIFS(DISTRIBUCIÓN!$A$13:$A$48,A36)=0,"Mes sin distribución prevista",IF(OR(B36="",C36="",D36="",E36="",F36="",G36=""),"Faltan importes reales esenciales",IF(OR(M36="",N36="",O36="",P36=""),"Saldo de cierre pendiente",IF(V36&lt;&gt;0,"Diferencia de asignación real","Cierre reconciliado")))))))</f>
        <v/>
      </c>
    </row>
    <row r="37" spans="1:23" ht="15.75" customHeight="1">
      <c r="A37" s="10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3" t="str">
        <f t="shared" si="1"/>
        <v/>
      </c>
      <c r="R37" s="13" t="str">
        <f>IF(A37="","",IF(COUNTIFS(DISTRIBUCIÓN!$A$13:$A$48,A37)=0,"",SUMIFS(DISTRIBUCIÓN!$I$13:$I$48,DISTRIBUCIÓN!$A$13:$A$48,A37)))</f>
        <v/>
      </c>
      <c r="S37" s="13" t="str">
        <f t="shared" si="2"/>
        <v/>
      </c>
      <c r="T37" s="13" t="str">
        <f t="shared" si="3"/>
        <v/>
      </c>
      <c r="U37" s="13" t="str">
        <f t="shared" si="4"/>
        <v/>
      </c>
      <c r="V37" s="13" t="str">
        <f t="shared" si="5"/>
        <v/>
      </c>
      <c r="W37" s="15" t="str">
        <f>IF(COUNTA(A37:P37)=0,"",IF(A37="","Dato pendiente: falta el mes",IF(COUNTIF($A$25:$A$60,A37)&gt;1,"Mes duplicado",IF(COUNTIFS(DISTRIBUCIÓN!$A$13:$A$48,A37)=0,"Mes sin distribución prevista",IF(OR(B37="",C37="",D37="",E37="",F37="",G37=""),"Faltan importes reales esenciales",IF(OR(M37="",N37="",O37="",P37=""),"Saldo de cierre pendiente",IF(V37&lt;&gt;0,"Diferencia de asignación real","Cierre reconciliado")))))))</f>
        <v/>
      </c>
    </row>
    <row r="38" spans="1:23" ht="15.75" customHeight="1">
      <c r="A38" s="10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3" t="str">
        <f t="shared" si="1"/>
        <v/>
      </c>
      <c r="R38" s="13" t="str">
        <f>IF(A38="","",IF(COUNTIFS(DISTRIBUCIÓN!$A$13:$A$48,A38)=0,"",SUMIFS(DISTRIBUCIÓN!$I$13:$I$48,DISTRIBUCIÓN!$A$13:$A$48,A38)))</f>
        <v/>
      </c>
      <c r="S38" s="13" t="str">
        <f t="shared" si="2"/>
        <v/>
      </c>
      <c r="T38" s="13" t="str">
        <f t="shared" si="3"/>
        <v/>
      </c>
      <c r="U38" s="13" t="str">
        <f t="shared" si="4"/>
        <v/>
      </c>
      <c r="V38" s="13" t="str">
        <f t="shared" si="5"/>
        <v/>
      </c>
      <c r="W38" s="15" t="str">
        <f>IF(COUNTA(A38:P38)=0,"",IF(A38="","Dato pendiente: falta el mes",IF(COUNTIF($A$25:$A$60,A38)&gt;1,"Mes duplicado",IF(COUNTIFS(DISTRIBUCIÓN!$A$13:$A$48,A38)=0,"Mes sin distribución prevista",IF(OR(B38="",C38="",D38="",E38="",F38="",G38=""),"Faltan importes reales esenciales",IF(OR(M38="",N38="",O38="",P38=""),"Saldo de cierre pendiente",IF(V38&lt;&gt;0,"Diferencia de asignación real","Cierre reconciliado")))))))</f>
        <v/>
      </c>
    </row>
    <row r="39" spans="1:23" ht="15.75" customHeight="1">
      <c r="A39" s="10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3" t="str">
        <f t="shared" si="1"/>
        <v/>
      </c>
      <c r="R39" s="13" t="str">
        <f>IF(A39="","",IF(COUNTIFS(DISTRIBUCIÓN!$A$13:$A$48,A39)=0,"",SUMIFS(DISTRIBUCIÓN!$I$13:$I$48,DISTRIBUCIÓN!$A$13:$A$48,A39)))</f>
        <v/>
      </c>
      <c r="S39" s="13" t="str">
        <f t="shared" si="2"/>
        <v/>
      </c>
      <c r="T39" s="13" t="str">
        <f t="shared" si="3"/>
        <v/>
      </c>
      <c r="U39" s="13" t="str">
        <f t="shared" si="4"/>
        <v/>
      </c>
      <c r="V39" s="13" t="str">
        <f t="shared" si="5"/>
        <v/>
      </c>
      <c r="W39" s="15" t="str">
        <f>IF(COUNTA(A39:P39)=0,"",IF(A39="","Dato pendiente: falta el mes",IF(COUNTIF($A$25:$A$60,A39)&gt;1,"Mes duplicado",IF(COUNTIFS(DISTRIBUCIÓN!$A$13:$A$48,A39)=0,"Mes sin distribución prevista",IF(OR(B39="",C39="",D39="",E39="",F39="",G39=""),"Faltan importes reales esenciales",IF(OR(M39="",N39="",O39="",P39=""),"Saldo de cierre pendiente",IF(V39&lt;&gt;0,"Diferencia de asignación real","Cierre reconciliado")))))))</f>
        <v/>
      </c>
    </row>
    <row r="40" spans="1:23" ht="15.75" customHeight="1">
      <c r="A40" s="1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3" t="str">
        <f t="shared" si="1"/>
        <v/>
      </c>
      <c r="R40" s="13" t="str">
        <f>IF(A40="","",IF(COUNTIFS(DISTRIBUCIÓN!$A$13:$A$48,A40)=0,"",SUMIFS(DISTRIBUCIÓN!$I$13:$I$48,DISTRIBUCIÓN!$A$13:$A$48,A40)))</f>
        <v/>
      </c>
      <c r="S40" s="13" t="str">
        <f t="shared" si="2"/>
        <v/>
      </c>
      <c r="T40" s="13" t="str">
        <f t="shared" si="3"/>
        <v/>
      </c>
      <c r="U40" s="13" t="str">
        <f t="shared" si="4"/>
        <v/>
      </c>
      <c r="V40" s="13" t="str">
        <f t="shared" si="5"/>
        <v/>
      </c>
      <c r="W40" s="15" t="str">
        <f>IF(COUNTA(A40:P40)=0,"",IF(A40="","Dato pendiente: falta el mes",IF(COUNTIF($A$25:$A$60,A40)&gt;1,"Mes duplicado",IF(COUNTIFS(DISTRIBUCIÓN!$A$13:$A$48,A40)=0,"Mes sin distribución prevista",IF(OR(B40="",C40="",D40="",E40="",F40="",G40=""),"Faltan importes reales esenciales",IF(OR(M40="",N40="",O40="",P40=""),"Saldo de cierre pendiente",IF(V40&lt;&gt;0,"Diferencia de asignación real","Cierre reconciliado")))))))</f>
        <v/>
      </c>
    </row>
    <row r="41" spans="1:23" ht="15.75" customHeight="1">
      <c r="A41" s="10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3" t="str">
        <f t="shared" si="1"/>
        <v/>
      </c>
      <c r="R41" s="13" t="str">
        <f>IF(A41="","",IF(COUNTIFS(DISTRIBUCIÓN!$A$13:$A$48,A41)=0,"",SUMIFS(DISTRIBUCIÓN!$I$13:$I$48,DISTRIBUCIÓN!$A$13:$A$48,A41)))</f>
        <v/>
      </c>
      <c r="S41" s="13" t="str">
        <f t="shared" si="2"/>
        <v/>
      </c>
      <c r="T41" s="13" t="str">
        <f t="shared" si="3"/>
        <v/>
      </c>
      <c r="U41" s="13" t="str">
        <f t="shared" si="4"/>
        <v/>
      </c>
      <c r="V41" s="13" t="str">
        <f t="shared" si="5"/>
        <v/>
      </c>
      <c r="W41" s="15" t="str">
        <f>IF(COUNTA(A41:P41)=0,"",IF(A41="","Dato pendiente: falta el mes",IF(COUNTIF($A$25:$A$60,A41)&gt;1,"Mes duplicado",IF(COUNTIFS(DISTRIBUCIÓN!$A$13:$A$48,A41)=0,"Mes sin distribución prevista",IF(OR(B41="",C41="",D41="",E41="",F41="",G41=""),"Faltan importes reales esenciales",IF(OR(M41="",N41="",O41="",P41=""),"Saldo de cierre pendiente",IF(V41&lt;&gt;0,"Diferencia de asignación real","Cierre reconciliado")))))))</f>
        <v/>
      </c>
    </row>
    <row r="42" spans="1:23" ht="15.75" customHeight="1">
      <c r="A42" s="10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3" t="str">
        <f t="shared" si="1"/>
        <v/>
      </c>
      <c r="R42" s="13" t="str">
        <f>IF(A42="","",IF(COUNTIFS(DISTRIBUCIÓN!$A$13:$A$48,A42)=0,"",SUMIFS(DISTRIBUCIÓN!$I$13:$I$48,DISTRIBUCIÓN!$A$13:$A$48,A42)))</f>
        <v/>
      </c>
      <c r="S42" s="13" t="str">
        <f t="shared" si="2"/>
        <v/>
      </c>
      <c r="T42" s="13" t="str">
        <f t="shared" si="3"/>
        <v/>
      </c>
      <c r="U42" s="13" t="str">
        <f t="shared" si="4"/>
        <v/>
      </c>
      <c r="V42" s="13" t="str">
        <f t="shared" si="5"/>
        <v/>
      </c>
      <c r="W42" s="15" t="str">
        <f>IF(COUNTA(A42:P42)=0,"",IF(A42="","Dato pendiente: falta el mes",IF(COUNTIF($A$25:$A$60,A42)&gt;1,"Mes duplicado",IF(COUNTIFS(DISTRIBUCIÓN!$A$13:$A$48,A42)=0,"Mes sin distribución prevista",IF(OR(B42="",C42="",D42="",E42="",F42="",G42=""),"Faltan importes reales esenciales",IF(OR(M42="",N42="",O42="",P42=""),"Saldo de cierre pendiente",IF(V42&lt;&gt;0,"Diferencia de asignación real","Cierre reconciliado")))))))</f>
        <v/>
      </c>
    </row>
    <row r="43" spans="1:23" ht="15.75" customHeight="1">
      <c r="A43" s="10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3" t="str">
        <f t="shared" si="1"/>
        <v/>
      </c>
      <c r="R43" s="13" t="str">
        <f>IF(A43="","",IF(COUNTIFS(DISTRIBUCIÓN!$A$13:$A$48,A43)=0,"",SUMIFS(DISTRIBUCIÓN!$I$13:$I$48,DISTRIBUCIÓN!$A$13:$A$48,A43)))</f>
        <v/>
      </c>
      <c r="S43" s="13" t="str">
        <f t="shared" si="2"/>
        <v/>
      </c>
      <c r="T43" s="13" t="str">
        <f t="shared" si="3"/>
        <v/>
      </c>
      <c r="U43" s="13" t="str">
        <f t="shared" si="4"/>
        <v/>
      </c>
      <c r="V43" s="13" t="str">
        <f t="shared" si="5"/>
        <v/>
      </c>
      <c r="W43" s="15" t="str">
        <f>IF(COUNTA(A43:P43)=0,"",IF(A43="","Dato pendiente: falta el mes",IF(COUNTIF($A$25:$A$60,A43)&gt;1,"Mes duplicado",IF(COUNTIFS(DISTRIBUCIÓN!$A$13:$A$48,A43)=0,"Mes sin distribución prevista",IF(OR(B43="",C43="",D43="",E43="",F43="",G43=""),"Faltan importes reales esenciales",IF(OR(M43="",N43="",O43="",P43=""),"Saldo de cierre pendiente",IF(V43&lt;&gt;0,"Diferencia de asignación real","Cierre reconciliado")))))))</f>
        <v/>
      </c>
    </row>
    <row r="44" spans="1:23" ht="15.75" customHeight="1">
      <c r="A44" s="10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3" t="str">
        <f t="shared" si="1"/>
        <v/>
      </c>
      <c r="R44" s="13" t="str">
        <f>IF(A44="","",IF(COUNTIFS(DISTRIBUCIÓN!$A$13:$A$48,A44)=0,"",SUMIFS(DISTRIBUCIÓN!$I$13:$I$48,DISTRIBUCIÓN!$A$13:$A$48,A44)))</f>
        <v/>
      </c>
      <c r="S44" s="13" t="str">
        <f t="shared" si="2"/>
        <v/>
      </c>
      <c r="T44" s="13" t="str">
        <f t="shared" si="3"/>
        <v/>
      </c>
      <c r="U44" s="13" t="str">
        <f t="shared" si="4"/>
        <v/>
      </c>
      <c r="V44" s="13" t="str">
        <f t="shared" si="5"/>
        <v/>
      </c>
      <c r="W44" s="15" t="str">
        <f>IF(COUNTA(A44:P44)=0,"",IF(A44="","Dato pendiente: falta el mes",IF(COUNTIF($A$25:$A$60,A44)&gt;1,"Mes duplicado",IF(COUNTIFS(DISTRIBUCIÓN!$A$13:$A$48,A44)=0,"Mes sin distribución prevista",IF(OR(B44="",C44="",D44="",E44="",F44="",G44=""),"Faltan importes reales esenciales",IF(OR(M44="",N44="",O44="",P44=""),"Saldo de cierre pendiente",IF(V44&lt;&gt;0,"Diferencia de asignación real","Cierre reconciliado")))))))</f>
        <v/>
      </c>
    </row>
    <row r="45" spans="1:23" ht="15.75" customHeight="1">
      <c r="A45" s="10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3" t="str">
        <f t="shared" si="1"/>
        <v/>
      </c>
      <c r="R45" s="13" t="str">
        <f>IF(A45="","",IF(COUNTIFS(DISTRIBUCIÓN!$A$13:$A$48,A45)=0,"",SUMIFS(DISTRIBUCIÓN!$I$13:$I$48,DISTRIBUCIÓN!$A$13:$A$48,A45)))</f>
        <v/>
      </c>
      <c r="S45" s="13" t="str">
        <f t="shared" si="2"/>
        <v/>
      </c>
      <c r="T45" s="13" t="str">
        <f t="shared" si="3"/>
        <v/>
      </c>
      <c r="U45" s="13" t="str">
        <f t="shared" si="4"/>
        <v/>
      </c>
      <c r="V45" s="13" t="str">
        <f t="shared" si="5"/>
        <v/>
      </c>
      <c r="W45" s="15" t="str">
        <f>IF(COUNTA(A45:P45)=0,"",IF(A45="","Dato pendiente: falta el mes",IF(COUNTIF($A$25:$A$60,A45)&gt;1,"Mes duplicado",IF(COUNTIFS(DISTRIBUCIÓN!$A$13:$A$48,A45)=0,"Mes sin distribución prevista",IF(OR(B45="",C45="",D45="",E45="",F45="",G45=""),"Faltan importes reales esenciales",IF(OR(M45="",N45="",O45="",P45=""),"Saldo de cierre pendiente",IF(V45&lt;&gt;0,"Diferencia de asignación real","Cierre reconciliado")))))))</f>
        <v/>
      </c>
    </row>
    <row r="46" spans="1:23" ht="15.75" customHeight="1">
      <c r="A46" s="10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3" t="str">
        <f t="shared" si="1"/>
        <v/>
      </c>
      <c r="R46" s="13" t="str">
        <f>IF(A46="","",IF(COUNTIFS(DISTRIBUCIÓN!$A$13:$A$48,A46)=0,"",SUMIFS(DISTRIBUCIÓN!$I$13:$I$48,DISTRIBUCIÓN!$A$13:$A$48,A46)))</f>
        <v/>
      </c>
      <c r="S46" s="13" t="str">
        <f t="shared" si="2"/>
        <v/>
      </c>
      <c r="T46" s="13" t="str">
        <f t="shared" si="3"/>
        <v/>
      </c>
      <c r="U46" s="13" t="str">
        <f t="shared" si="4"/>
        <v/>
      </c>
      <c r="V46" s="13" t="str">
        <f t="shared" si="5"/>
        <v/>
      </c>
      <c r="W46" s="15" t="str">
        <f>IF(COUNTA(A46:P46)=0,"",IF(A46="","Dato pendiente: falta el mes",IF(COUNTIF($A$25:$A$60,A46)&gt;1,"Mes duplicado",IF(COUNTIFS(DISTRIBUCIÓN!$A$13:$A$48,A46)=0,"Mes sin distribución prevista",IF(OR(B46="",C46="",D46="",E46="",F46="",G46=""),"Faltan importes reales esenciales",IF(OR(M46="",N46="",O46="",P46=""),"Saldo de cierre pendiente",IF(V46&lt;&gt;0,"Diferencia de asignación real","Cierre reconciliado")))))))</f>
        <v/>
      </c>
    </row>
    <row r="47" spans="1:23" ht="15.75" customHeight="1">
      <c r="A47" s="10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3" t="str">
        <f t="shared" si="1"/>
        <v/>
      </c>
      <c r="R47" s="13" t="str">
        <f>IF(A47="","",IF(COUNTIFS(DISTRIBUCIÓN!$A$13:$A$48,A47)=0,"",SUMIFS(DISTRIBUCIÓN!$I$13:$I$48,DISTRIBUCIÓN!$A$13:$A$48,A47)))</f>
        <v/>
      </c>
      <c r="S47" s="13" t="str">
        <f t="shared" si="2"/>
        <v/>
      </c>
      <c r="T47" s="13" t="str">
        <f t="shared" si="3"/>
        <v/>
      </c>
      <c r="U47" s="13" t="str">
        <f t="shared" si="4"/>
        <v/>
      </c>
      <c r="V47" s="13" t="str">
        <f t="shared" si="5"/>
        <v/>
      </c>
      <c r="W47" s="15" t="str">
        <f>IF(COUNTA(A47:P47)=0,"",IF(A47="","Dato pendiente: falta el mes",IF(COUNTIF($A$25:$A$60,A47)&gt;1,"Mes duplicado",IF(COUNTIFS(DISTRIBUCIÓN!$A$13:$A$48,A47)=0,"Mes sin distribución prevista",IF(OR(B47="",C47="",D47="",E47="",F47="",G47=""),"Faltan importes reales esenciales",IF(OR(M47="",N47="",O47="",P47=""),"Saldo de cierre pendiente",IF(V47&lt;&gt;0,"Diferencia de asignación real","Cierre reconciliado")))))))</f>
        <v/>
      </c>
    </row>
    <row r="48" spans="1:23" ht="15.75" customHeight="1">
      <c r="A48" s="10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3" t="str">
        <f t="shared" si="1"/>
        <v/>
      </c>
      <c r="R48" s="13" t="str">
        <f>IF(A48="","",IF(COUNTIFS(DISTRIBUCIÓN!$A$13:$A$48,A48)=0,"",SUMIFS(DISTRIBUCIÓN!$I$13:$I$48,DISTRIBUCIÓN!$A$13:$A$48,A48)))</f>
        <v/>
      </c>
      <c r="S48" s="13" t="str">
        <f t="shared" si="2"/>
        <v/>
      </c>
      <c r="T48" s="13" t="str">
        <f t="shared" si="3"/>
        <v/>
      </c>
      <c r="U48" s="13" t="str">
        <f t="shared" si="4"/>
        <v/>
      </c>
      <c r="V48" s="13" t="str">
        <f t="shared" si="5"/>
        <v/>
      </c>
      <c r="W48" s="15" t="str">
        <f>IF(COUNTA(A48:P48)=0,"",IF(A48="","Dato pendiente: falta el mes",IF(COUNTIF($A$25:$A$60,A48)&gt;1,"Mes duplicado",IF(COUNTIFS(DISTRIBUCIÓN!$A$13:$A$48,A48)=0,"Mes sin distribución prevista",IF(OR(B48="",C48="",D48="",E48="",F48="",G48=""),"Faltan importes reales esenciales",IF(OR(M48="",N48="",O48="",P48=""),"Saldo de cierre pendiente",IF(V48&lt;&gt;0,"Diferencia de asignación real","Cierre reconciliado")))))))</f>
        <v/>
      </c>
    </row>
    <row r="49" spans="1:23" ht="15.75" customHeight="1">
      <c r="A49" s="10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3" t="str">
        <f t="shared" si="1"/>
        <v/>
      </c>
      <c r="R49" s="13" t="str">
        <f>IF(A49="","",IF(COUNTIFS(DISTRIBUCIÓN!$A$13:$A$48,A49)=0,"",SUMIFS(DISTRIBUCIÓN!$I$13:$I$48,DISTRIBUCIÓN!$A$13:$A$48,A49)))</f>
        <v/>
      </c>
      <c r="S49" s="13" t="str">
        <f t="shared" si="2"/>
        <v/>
      </c>
      <c r="T49" s="13" t="str">
        <f t="shared" si="3"/>
        <v/>
      </c>
      <c r="U49" s="13" t="str">
        <f t="shared" si="4"/>
        <v/>
      </c>
      <c r="V49" s="13" t="str">
        <f t="shared" si="5"/>
        <v/>
      </c>
      <c r="W49" s="15" t="str">
        <f>IF(COUNTA(A49:P49)=0,"",IF(A49="","Dato pendiente: falta el mes",IF(COUNTIF($A$25:$A$60,A49)&gt;1,"Mes duplicado",IF(COUNTIFS(DISTRIBUCIÓN!$A$13:$A$48,A49)=0,"Mes sin distribución prevista",IF(OR(B49="",C49="",D49="",E49="",F49="",G49=""),"Faltan importes reales esenciales",IF(OR(M49="",N49="",O49="",P49=""),"Saldo de cierre pendiente",IF(V49&lt;&gt;0,"Diferencia de asignación real","Cierre reconciliado")))))))</f>
        <v/>
      </c>
    </row>
    <row r="50" spans="1:23" ht="15.75" customHeight="1">
      <c r="A50" s="10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3" t="str">
        <f t="shared" si="1"/>
        <v/>
      </c>
      <c r="R50" s="13" t="str">
        <f>IF(A50="","",IF(COUNTIFS(DISTRIBUCIÓN!$A$13:$A$48,A50)=0,"",SUMIFS(DISTRIBUCIÓN!$I$13:$I$48,DISTRIBUCIÓN!$A$13:$A$48,A50)))</f>
        <v/>
      </c>
      <c r="S50" s="13" t="str">
        <f t="shared" si="2"/>
        <v/>
      </c>
      <c r="T50" s="13" t="str">
        <f t="shared" si="3"/>
        <v/>
      </c>
      <c r="U50" s="13" t="str">
        <f t="shared" si="4"/>
        <v/>
      </c>
      <c r="V50" s="13" t="str">
        <f t="shared" si="5"/>
        <v/>
      </c>
      <c r="W50" s="15" t="str">
        <f>IF(COUNTA(A50:P50)=0,"",IF(A50="","Dato pendiente: falta el mes",IF(COUNTIF($A$25:$A$60,A50)&gt;1,"Mes duplicado",IF(COUNTIFS(DISTRIBUCIÓN!$A$13:$A$48,A50)=0,"Mes sin distribución prevista",IF(OR(B50="",C50="",D50="",E50="",F50="",G50=""),"Faltan importes reales esenciales",IF(OR(M50="",N50="",O50="",P50=""),"Saldo de cierre pendiente",IF(V50&lt;&gt;0,"Diferencia de asignación real","Cierre reconciliado")))))))</f>
        <v/>
      </c>
    </row>
    <row r="51" spans="1:23" ht="15.75" customHeight="1">
      <c r="A51" s="10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3" t="str">
        <f t="shared" si="1"/>
        <v/>
      </c>
      <c r="R51" s="13" t="str">
        <f>IF(A51="","",IF(COUNTIFS(DISTRIBUCIÓN!$A$13:$A$48,A51)=0,"",SUMIFS(DISTRIBUCIÓN!$I$13:$I$48,DISTRIBUCIÓN!$A$13:$A$48,A51)))</f>
        <v/>
      </c>
      <c r="S51" s="13" t="str">
        <f t="shared" si="2"/>
        <v/>
      </c>
      <c r="T51" s="13" t="str">
        <f t="shared" si="3"/>
        <v/>
      </c>
      <c r="U51" s="13" t="str">
        <f t="shared" si="4"/>
        <v/>
      </c>
      <c r="V51" s="13" t="str">
        <f t="shared" si="5"/>
        <v/>
      </c>
      <c r="W51" s="15" t="str">
        <f>IF(COUNTA(A51:P51)=0,"",IF(A51="","Dato pendiente: falta el mes",IF(COUNTIF($A$25:$A$60,A51)&gt;1,"Mes duplicado",IF(COUNTIFS(DISTRIBUCIÓN!$A$13:$A$48,A51)=0,"Mes sin distribución prevista",IF(OR(B51="",C51="",D51="",E51="",F51="",G51=""),"Faltan importes reales esenciales",IF(OR(M51="",N51="",O51="",P51=""),"Saldo de cierre pendiente",IF(V51&lt;&gt;0,"Diferencia de asignación real","Cierre reconciliado")))))))</f>
        <v/>
      </c>
    </row>
    <row r="52" spans="1:23" ht="15.75" customHeight="1">
      <c r="A52" s="10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3" t="str">
        <f t="shared" si="1"/>
        <v/>
      </c>
      <c r="R52" s="13" t="str">
        <f>IF(A52="","",IF(COUNTIFS(DISTRIBUCIÓN!$A$13:$A$48,A52)=0,"",SUMIFS(DISTRIBUCIÓN!$I$13:$I$48,DISTRIBUCIÓN!$A$13:$A$48,A52)))</f>
        <v/>
      </c>
      <c r="S52" s="13" t="str">
        <f t="shared" si="2"/>
        <v/>
      </c>
      <c r="T52" s="13" t="str">
        <f t="shared" si="3"/>
        <v/>
      </c>
      <c r="U52" s="13" t="str">
        <f t="shared" si="4"/>
        <v/>
      </c>
      <c r="V52" s="13" t="str">
        <f t="shared" si="5"/>
        <v/>
      </c>
      <c r="W52" s="15" t="str">
        <f>IF(COUNTA(A52:P52)=0,"",IF(A52="","Dato pendiente: falta el mes",IF(COUNTIF($A$25:$A$60,A52)&gt;1,"Mes duplicado",IF(COUNTIFS(DISTRIBUCIÓN!$A$13:$A$48,A52)=0,"Mes sin distribución prevista",IF(OR(B52="",C52="",D52="",E52="",F52="",G52=""),"Faltan importes reales esenciales",IF(OR(M52="",N52="",O52="",P52=""),"Saldo de cierre pendiente",IF(V52&lt;&gt;0,"Diferencia de asignación real","Cierre reconciliado")))))))</f>
        <v/>
      </c>
    </row>
    <row r="53" spans="1:23" ht="15.75" customHeight="1">
      <c r="A53" s="10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3" t="str">
        <f t="shared" si="1"/>
        <v/>
      </c>
      <c r="R53" s="13" t="str">
        <f>IF(A53="","",IF(COUNTIFS(DISTRIBUCIÓN!$A$13:$A$48,A53)=0,"",SUMIFS(DISTRIBUCIÓN!$I$13:$I$48,DISTRIBUCIÓN!$A$13:$A$48,A53)))</f>
        <v/>
      </c>
      <c r="S53" s="13" t="str">
        <f t="shared" si="2"/>
        <v/>
      </c>
      <c r="T53" s="13" t="str">
        <f t="shared" si="3"/>
        <v/>
      </c>
      <c r="U53" s="13" t="str">
        <f t="shared" si="4"/>
        <v/>
      </c>
      <c r="V53" s="13" t="str">
        <f t="shared" si="5"/>
        <v/>
      </c>
      <c r="W53" s="15" t="str">
        <f>IF(COUNTA(A53:P53)=0,"",IF(A53="","Dato pendiente: falta el mes",IF(COUNTIF($A$25:$A$60,A53)&gt;1,"Mes duplicado",IF(COUNTIFS(DISTRIBUCIÓN!$A$13:$A$48,A53)=0,"Mes sin distribución prevista",IF(OR(B53="",C53="",D53="",E53="",F53="",G53=""),"Faltan importes reales esenciales",IF(OR(M53="",N53="",O53="",P53=""),"Saldo de cierre pendiente",IF(V53&lt;&gt;0,"Diferencia de asignación real","Cierre reconciliado")))))))</f>
        <v/>
      </c>
    </row>
    <row r="54" spans="1:23" ht="15.75" customHeight="1">
      <c r="A54" s="10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3" t="str">
        <f t="shared" si="1"/>
        <v/>
      </c>
      <c r="R54" s="13" t="str">
        <f>IF(A54="","",IF(COUNTIFS(DISTRIBUCIÓN!$A$13:$A$48,A54)=0,"",SUMIFS(DISTRIBUCIÓN!$I$13:$I$48,DISTRIBUCIÓN!$A$13:$A$48,A54)))</f>
        <v/>
      </c>
      <c r="S54" s="13" t="str">
        <f t="shared" si="2"/>
        <v/>
      </c>
      <c r="T54" s="13" t="str">
        <f t="shared" si="3"/>
        <v/>
      </c>
      <c r="U54" s="13" t="str">
        <f t="shared" si="4"/>
        <v/>
      </c>
      <c r="V54" s="13" t="str">
        <f t="shared" si="5"/>
        <v/>
      </c>
      <c r="W54" s="15" t="str">
        <f>IF(COUNTA(A54:P54)=0,"",IF(A54="","Dato pendiente: falta el mes",IF(COUNTIF($A$25:$A$60,A54)&gt;1,"Mes duplicado",IF(COUNTIFS(DISTRIBUCIÓN!$A$13:$A$48,A54)=0,"Mes sin distribución prevista",IF(OR(B54="",C54="",D54="",E54="",F54="",G54=""),"Faltan importes reales esenciales",IF(OR(M54="",N54="",O54="",P54=""),"Saldo de cierre pendiente",IF(V54&lt;&gt;0,"Diferencia de asignación real","Cierre reconciliado")))))))</f>
        <v/>
      </c>
    </row>
    <row r="55" spans="1:23" ht="15.75" customHeight="1">
      <c r="A55" s="10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3" t="str">
        <f t="shared" si="1"/>
        <v/>
      </c>
      <c r="R55" s="13" t="str">
        <f>IF(A55="","",IF(COUNTIFS(DISTRIBUCIÓN!$A$13:$A$48,A55)=0,"",SUMIFS(DISTRIBUCIÓN!$I$13:$I$48,DISTRIBUCIÓN!$A$13:$A$48,A55)))</f>
        <v/>
      </c>
      <c r="S55" s="13" t="str">
        <f t="shared" si="2"/>
        <v/>
      </c>
      <c r="T55" s="13" t="str">
        <f t="shared" si="3"/>
        <v/>
      </c>
      <c r="U55" s="13" t="str">
        <f t="shared" si="4"/>
        <v/>
      </c>
      <c r="V55" s="13" t="str">
        <f t="shared" si="5"/>
        <v/>
      </c>
      <c r="W55" s="15" t="str">
        <f>IF(COUNTA(A55:P55)=0,"",IF(A55="","Dato pendiente: falta el mes",IF(COUNTIF($A$25:$A$60,A55)&gt;1,"Mes duplicado",IF(COUNTIFS(DISTRIBUCIÓN!$A$13:$A$48,A55)=0,"Mes sin distribución prevista",IF(OR(B55="",C55="",D55="",E55="",F55="",G55=""),"Faltan importes reales esenciales",IF(OR(M55="",N55="",O55="",P55=""),"Saldo de cierre pendiente",IF(V55&lt;&gt;0,"Diferencia de asignación real","Cierre reconciliado")))))))</f>
        <v/>
      </c>
    </row>
    <row r="56" spans="1:23" ht="15.75" customHeight="1">
      <c r="A56" s="10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3" t="str">
        <f t="shared" si="1"/>
        <v/>
      </c>
      <c r="R56" s="13" t="str">
        <f>IF(A56="","",IF(COUNTIFS(DISTRIBUCIÓN!$A$13:$A$48,A56)=0,"",SUMIFS(DISTRIBUCIÓN!$I$13:$I$48,DISTRIBUCIÓN!$A$13:$A$48,A56)))</f>
        <v/>
      </c>
      <c r="S56" s="13" t="str">
        <f t="shared" si="2"/>
        <v/>
      </c>
      <c r="T56" s="13" t="str">
        <f t="shared" si="3"/>
        <v/>
      </c>
      <c r="U56" s="13" t="str">
        <f t="shared" si="4"/>
        <v/>
      </c>
      <c r="V56" s="13" t="str">
        <f t="shared" si="5"/>
        <v/>
      </c>
      <c r="W56" s="15" t="str">
        <f>IF(COUNTA(A56:P56)=0,"",IF(A56="","Dato pendiente: falta el mes",IF(COUNTIF($A$25:$A$60,A56)&gt;1,"Mes duplicado",IF(COUNTIFS(DISTRIBUCIÓN!$A$13:$A$48,A56)=0,"Mes sin distribución prevista",IF(OR(B56="",C56="",D56="",E56="",F56="",G56=""),"Faltan importes reales esenciales",IF(OR(M56="",N56="",O56="",P56=""),"Saldo de cierre pendiente",IF(V56&lt;&gt;0,"Diferencia de asignación real","Cierre reconciliado")))))))</f>
        <v/>
      </c>
    </row>
    <row r="57" spans="1:23" ht="15.75" customHeight="1">
      <c r="A57" s="10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3" t="str">
        <f t="shared" si="1"/>
        <v/>
      </c>
      <c r="R57" s="13" t="str">
        <f>IF(A57="","",IF(COUNTIFS(DISTRIBUCIÓN!$A$13:$A$48,A57)=0,"",SUMIFS(DISTRIBUCIÓN!$I$13:$I$48,DISTRIBUCIÓN!$A$13:$A$48,A57)))</f>
        <v/>
      </c>
      <c r="S57" s="13" t="str">
        <f t="shared" si="2"/>
        <v/>
      </c>
      <c r="T57" s="13" t="str">
        <f t="shared" si="3"/>
        <v/>
      </c>
      <c r="U57" s="13" t="str">
        <f t="shared" si="4"/>
        <v/>
      </c>
      <c r="V57" s="13" t="str">
        <f t="shared" si="5"/>
        <v/>
      </c>
      <c r="W57" s="15" t="str">
        <f>IF(COUNTA(A57:P57)=0,"",IF(A57="","Dato pendiente: falta el mes",IF(COUNTIF($A$25:$A$60,A57)&gt;1,"Mes duplicado",IF(COUNTIFS(DISTRIBUCIÓN!$A$13:$A$48,A57)=0,"Mes sin distribución prevista",IF(OR(B57="",C57="",D57="",E57="",F57="",G57=""),"Faltan importes reales esenciales",IF(OR(M57="",N57="",O57="",P57=""),"Saldo de cierre pendiente",IF(V57&lt;&gt;0,"Diferencia de asignación real","Cierre reconciliado")))))))</f>
        <v/>
      </c>
    </row>
    <row r="58" spans="1:23" ht="15.75" customHeight="1">
      <c r="A58" s="10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3" t="str">
        <f t="shared" si="1"/>
        <v/>
      </c>
      <c r="R58" s="13" t="str">
        <f>IF(A58="","",IF(COUNTIFS(DISTRIBUCIÓN!$A$13:$A$48,A58)=0,"",SUMIFS(DISTRIBUCIÓN!$I$13:$I$48,DISTRIBUCIÓN!$A$13:$A$48,A58)))</f>
        <v/>
      </c>
      <c r="S58" s="13" t="str">
        <f t="shared" si="2"/>
        <v/>
      </c>
      <c r="T58" s="13" t="str">
        <f t="shared" si="3"/>
        <v/>
      </c>
      <c r="U58" s="13" t="str">
        <f t="shared" si="4"/>
        <v/>
      </c>
      <c r="V58" s="13" t="str">
        <f t="shared" si="5"/>
        <v/>
      </c>
      <c r="W58" s="15" t="str">
        <f>IF(COUNTA(A58:P58)=0,"",IF(A58="","Dato pendiente: falta el mes",IF(COUNTIF($A$25:$A$60,A58)&gt;1,"Mes duplicado",IF(COUNTIFS(DISTRIBUCIÓN!$A$13:$A$48,A58)=0,"Mes sin distribución prevista",IF(OR(B58="",C58="",D58="",E58="",F58="",G58=""),"Faltan importes reales esenciales",IF(OR(M58="",N58="",O58="",P58=""),"Saldo de cierre pendiente",IF(V58&lt;&gt;0,"Diferencia de asignación real","Cierre reconciliado")))))))</f>
        <v/>
      </c>
    </row>
    <row r="59" spans="1:23" ht="15.75" customHeight="1">
      <c r="A59" s="10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3" t="str">
        <f t="shared" si="1"/>
        <v/>
      </c>
      <c r="R59" s="13" t="str">
        <f>IF(A59="","",IF(COUNTIFS(DISTRIBUCIÓN!$A$13:$A$48,A59)=0,"",SUMIFS(DISTRIBUCIÓN!$I$13:$I$48,DISTRIBUCIÓN!$A$13:$A$48,A59)))</f>
        <v/>
      </c>
      <c r="S59" s="13" t="str">
        <f t="shared" si="2"/>
        <v/>
      </c>
      <c r="T59" s="13" t="str">
        <f t="shared" si="3"/>
        <v/>
      </c>
      <c r="U59" s="13" t="str">
        <f t="shared" si="4"/>
        <v/>
      </c>
      <c r="V59" s="13" t="str">
        <f t="shared" si="5"/>
        <v/>
      </c>
      <c r="W59" s="15" t="str">
        <f>IF(COUNTA(A59:P59)=0,"",IF(A59="","Dato pendiente: falta el mes",IF(COUNTIF($A$25:$A$60,A59)&gt;1,"Mes duplicado",IF(COUNTIFS(DISTRIBUCIÓN!$A$13:$A$48,A59)=0,"Mes sin distribución prevista",IF(OR(B59="",C59="",D59="",E59="",F59="",G59=""),"Faltan importes reales esenciales",IF(OR(M59="",N59="",O59="",P59=""),"Saldo de cierre pendiente",IF(V59&lt;&gt;0,"Diferencia de asignación real","Cierre reconciliado")))))))</f>
        <v/>
      </c>
    </row>
    <row r="60" spans="1:23" ht="15.75" customHeight="1">
      <c r="A60" s="10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3" t="str">
        <f t="shared" si="1"/>
        <v/>
      </c>
      <c r="R60" s="13" t="str">
        <f>IF(A60="","",IF(COUNTIFS(DISTRIBUCIÓN!$A$13:$A$48,A60)=0,"",SUMIFS(DISTRIBUCIÓN!$I$13:$I$48,DISTRIBUCIÓN!$A$13:$A$48,A60)))</f>
        <v/>
      </c>
      <c r="S60" s="13" t="str">
        <f t="shared" si="2"/>
        <v/>
      </c>
      <c r="T60" s="13" t="str">
        <f t="shared" si="3"/>
        <v/>
      </c>
      <c r="U60" s="13" t="str">
        <f t="shared" si="4"/>
        <v/>
      </c>
      <c r="V60" s="13" t="str">
        <f t="shared" si="5"/>
        <v/>
      </c>
      <c r="W60" s="15" t="str">
        <f>IF(COUNTA(A60:P60)=0,"",IF(A60="","Dato pendiente: falta el mes",IF(COUNTIF($A$25:$A$60,A60)&gt;1,"Mes duplicado",IF(COUNTIFS(DISTRIBUCIÓN!$A$13:$A$48,A60)=0,"Mes sin distribución prevista",IF(OR(B60="",C60="",D60="",E60="",F60="",G60=""),"Faltan importes reales esenciales",IF(OR(M60="",N60="",O60="",P60=""),"Saldo de cierre pendiente",IF(V60&lt;&gt;0,"Diferencia de asignación real","Cierre reconciliado")))))))</f>
        <v/>
      </c>
    </row>
    <row r="61" spans="1:23" ht="15.75" customHeight="1"/>
    <row r="62" spans="1:23" ht="15.75" customHeight="1"/>
    <row r="63" spans="1:23" ht="15.75" customHeight="1"/>
    <row r="64" spans="1:23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93FEA04F-6F77-47EF-A96F-AD35A898E054}" filter="1" showAutoFilter="1">
      <pageMargins left="0.7" right="0.7" top="0.75" bottom="0.75" header="0.3" footer="0.3"/>
      <autoFilter ref="A24:W60" xr:uid="{9F7EC2E9-DFE7-44A8-89E2-349BAA91F7DB}"/>
    </customSheetView>
  </customSheetViews>
  <mergeCells count="4">
    <mergeCell ref="A2:H2"/>
    <mergeCell ref="A3:H3"/>
    <mergeCell ref="A5:F5"/>
    <mergeCell ref="F6:J10"/>
  </mergeCells>
  <conditionalFormatting sqref="W25:W60">
    <cfRule type="containsText" dxfId="0" priority="1" operator="containsText" text="pendiente">
      <formula>NOT(ISERROR(SEARCH(("pendiente"),(W25))))</formula>
    </cfRule>
  </conditionalFormatting>
  <dataValidations count="1">
    <dataValidation type="date" allowBlank="1" sqref="B6 A25:A60" xr:uid="{00000000-0002-0000-0700-000000000000}">
      <formula1>DATE(2000,1,1)</formula1>
      <formula2>DATE(2100,12,31)</formula2>
    </dataValidation>
  </dataValidations>
  <pageMargins left="0.35" right="0.35" top="0.55000000000000004" bottom="0.55000000000000004" header="0" footer="0"/>
  <pageSetup paperSize="9" fitToHeight="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INICIO</vt:lpstr>
      <vt:lpstr>RESUMEN</vt:lpstr>
      <vt:lpstr>RADIOGRAFÍA</vt:lpstr>
      <vt:lpstr>DISTRIBUCIÓN</vt:lpstr>
      <vt:lpstr>PROVISIONES Y COLCHÓN</vt:lpstr>
      <vt:lpstr>DEUDAS</vt:lpstr>
      <vt:lpstr>OBJETIVOS</vt:lpstr>
      <vt:lpstr>SEGUIMIENTO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Administración TEJWheels</cp:lastModifiedBy>
  <dcterms:modified xsi:type="dcterms:W3CDTF">2026-11-05T10:19:34Z</dcterms:modified>
</cp:coreProperties>
</file>